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68AD0E17-462D-44FC-B011-63874AECFAF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_xlnm.Print_Area">Feuil1!#REF!</definedName>
    <definedName name="uncif">Feuil1!#REF!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94" i="1" l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F97" i="1"/>
  <c r="BG97" i="1"/>
  <c r="AN98" i="1"/>
  <c r="AO98" i="1"/>
  <c r="AP98" i="1"/>
  <c r="AQ98" i="1"/>
  <c r="AS98" i="1"/>
  <c r="AT98" i="1"/>
  <c r="AU98" i="1"/>
  <c r="AV98" i="1"/>
  <c r="AW98" i="1"/>
  <c r="AX98" i="1"/>
  <c r="AY98" i="1"/>
  <c r="AZ98" i="1"/>
  <c r="BB98" i="1"/>
  <c r="BC98" i="1"/>
  <c r="BD98" i="1"/>
  <c r="BF98" i="1"/>
  <c r="BG98" i="1"/>
  <c r="AN99" i="1"/>
  <c r="AO99" i="1"/>
  <c r="AP99" i="1"/>
  <c r="AR99" i="1"/>
  <c r="AS99" i="1"/>
  <c r="AT99" i="1"/>
  <c r="AU99" i="1"/>
  <c r="AV99" i="1"/>
  <c r="AW99" i="1"/>
  <c r="AX99" i="1"/>
  <c r="AY99" i="1"/>
  <c r="AZ99" i="1"/>
  <c r="BB99" i="1"/>
  <c r="BC99" i="1"/>
  <c r="BD99" i="1"/>
  <c r="BF99" i="1"/>
  <c r="BG99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C69" i="1" l="1"/>
  <c r="D69" i="1"/>
  <c r="E69" i="1"/>
  <c r="F69" i="1"/>
  <c r="G69" i="1"/>
  <c r="C70" i="1"/>
  <c r="D70" i="1"/>
  <c r="E70" i="1"/>
  <c r="F70" i="1"/>
  <c r="G70" i="1"/>
  <c r="C71" i="1"/>
  <c r="D71" i="1"/>
  <c r="E71" i="1"/>
  <c r="F71" i="1"/>
  <c r="G71" i="1"/>
  <c r="C72" i="1"/>
  <c r="D72" i="1"/>
  <c r="E72" i="1"/>
  <c r="F72" i="1"/>
  <c r="G72" i="1"/>
  <c r="C73" i="1"/>
  <c r="D73" i="1"/>
  <c r="E73" i="1"/>
  <c r="F73" i="1"/>
  <c r="G73" i="1"/>
  <c r="C74" i="1"/>
  <c r="D74" i="1"/>
  <c r="E74" i="1"/>
  <c r="F74" i="1"/>
  <c r="G74" i="1"/>
  <c r="C75" i="1"/>
  <c r="D75" i="1"/>
  <c r="E75" i="1"/>
  <c r="F75" i="1"/>
  <c r="G75" i="1"/>
  <c r="C76" i="1"/>
  <c r="D76" i="1"/>
  <c r="E76" i="1"/>
  <c r="F76" i="1"/>
  <c r="G76" i="1"/>
  <c r="G68" i="1"/>
  <c r="F68" i="1"/>
  <c r="E68" i="1"/>
  <c r="D68" i="1"/>
  <c r="C68" i="1"/>
  <c r="D58" i="1"/>
  <c r="E58" i="1"/>
  <c r="F58" i="1"/>
  <c r="G58" i="1"/>
  <c r="H58" i="1"/>
  <c r="I58" i="1"/>
  <c r="J58" i="1"/>
  <c r="K58" i="1"/>
  <c r="L58" i="1"/>
  <c r="D59" i="1"/>
  <c r="E59" i="1"/>
  <c r="F59" i="1"/>
  <c r="G59" i="1"/>
  <c r="H59" i="1"/>
  <c r="I59" i="1"/>
  <c r="J59" i="1"/>
  <c r="K59" i="1"/>
  <c r="L59" i="1"/>
  <c r="D60" i="1"/>
  <c r="E60" i="1"/>
  <c r="F60" i="1"/>
  <c r="G60" i="1"/>
  <c r="H60" i="1"/>
  <c r="I60" i="1"/>
  <c r="J60" i="1"/>
  <c r="K60" i="1"/>
  <c r="L60" i="1"/>
  <c r="D61" i="1"/>
  <c r="E61" i="1"/>
  <c r="F61" i="1"/>
  <c r="G61" i="1"/>
  <c r="H61" i="1"/>
  <c r="I61" i="1"/>
  <c r="J61" i="1"/>
  <c r="K61" i="1"/>
  <c r="L61" i="1"/>
  <c r="D62" i="1"/>
  <c r="E62" i="1"/>
  <c r="F62" i="1"/>
  <c r="G62" i="1"/>
  <c r="H62" i="1"/>
  <c r="I62" i="1"/>
  <c r="J62" i="1"/>
  <c r="K62" i="1"/>
  <c r="L62" i="1"/>
  <c r="D63" i="1"/>
  <c r="E63" i="1"/>
  <c r="F63" i="1"/>
  <c r="G63" i="1"/>
  <c r="H63" i="1"/>
  <c r="I63" i="1"/>
  <c r="J63" i="1"/>
  <c r="K63" i="1"/>
  <c r="L63" i="1"/>
  <c r="D64" i="1"/>
  <c r="E64" i="1"/>
  <c r="F64" i="1"/>
  <c r="G64" i="1"/>
  <c r="H64" i="1"/>
  <c r="I64" i="1"/>
  <c r="J64" i="1"/>
  <c r="K64" i="1"/>
  <c r="L64" i="1"/>
  <c r="D65" i="1"/>
  <c r="E65" i="1"/>
  <c r="F65" i="1"/>
  <c r="G65" i="1"/>
  <c r="H65" i="1"/>
  <c r="I65" i="1"/>
  <c r="J65" i="1"/>
  <c r="K65" i="1"/>
  <c r="L65" i="1"/>
  <c r="D66" i="1"/>
  <c r="E66" i="1"/>
  <c r="F66" i="1"/>
  <c r="G66" i="1"/>
  <c r="H66" i="1"/>
  <c r="I66" i="1"/>
  <c r="J66" i="1"/>
  <c r="K66" i="1"/>
  <c r="L66" i="1"/>
  <c r="C59" i="1"/>
  <c r="C60" i="1"/>
  <c r="C61" i="1"/>
  <c r="C62" i="1"/>
  <c r="C63" i="1"/>
  <c r="C64" i="1"/>
  <c r="C65" i="1"/>
  <c r="C66" i="1"/>
  <c r="C58" i="1"/>
  <c r="D57" i="1"/>
  <c r="E57" i="1"/>
  <c r="F57" i="1"/>
  <c r="G57" i="1"/>
  <c r="H57" i="1"/>
  <c r="I57" i="1"/>
  <c r="J57" i="1"/>
  <c r="K57" i="1"/>
  <c r="L57" i="1"/>
  <c r="C57" i="1"/>
  <c r="C26" i="1" l="1"/>
  <c r="D26" i="1"/>
  <c r="E26" i="1"/>
  <c r="F26" i="1"/>
  <c r="G26" i="1"/>
  <c r="C21" i="1"/>
  <c r="D21" i="1"/>
  <c r="E21" i="1"/>
  <c r="F21" i="1"/>
  <c r="G21" i="1"/>
  <c r="C22" i="1"/>
  <c r="D22" i="1"/>
  <c r="E22" i="1"/>
  <c r="F22" i="1"/>
  <c r="G22" i="1"/>
  <c r="C23" i="1"/>
  <c r="D23" i="1"/>
  <c r="E23" i="1"/>
  <c r="F23" i="1"/>
  <c r="G23" i="1"/>
  <c r="C24" i="1"/>
  <c r="D24" i="1"/>
  <c r="E24" i="1"/>
  <c r="F24" i="1"/>
  <c r="G24" i="1"/>
  <c r="C25" i="1"/>
  <c r="D25" i="1"/>
  <c r="E25" i="1"/>
  <c r="F25" i="1"/>
  <c r="G25" i="1"/>
  <c r="G20" i="1"/>
  <c r="F20" i="1"/>
  <c r="E20" i="1"/>
  <c r="D20" i="1"/>
  <c r="C20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V16" i="1"/>
  <c r="W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C13" i="1"/>
  <c r="C14" i="1"/>
  <c r="C15" i="1"/>
  <c r="C16" i="1"/>
  <c r="C17" i="1"/>
  <c r="C18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C11" i="1"/>
  <c r="C12" i="1"/>
  <c r="C106" i="1" l="1"/>
  <c r="D106" i="1"/>
  <c r="J106" i="1" s="1"/>
  <c r="E106" i="1"/>
  <c r="K106" i="1" s="1"/>
  <c r="F106" i="1"/>
  <c r="G106" i="1"/>
  <c r="C107" i="1"/>
  <c r="D107" i="1"/>
  <c r="J107" i="1" s="1"/>
  <c r="E107" i="1"/>
  <c r="K107" i="1" s="1"/>
  <c r="F107" i="1"/>
  <c r="L107" i="1" s="1"/>
  <c r="G107" i="1"/>
  <c r="C108" i="1"/>
  <c r="D108" i="1"/>
  <c r="J108" i="1" s="1"/>
  <c r="E108" i="1"/>
  <c r="K108" i="1" s="1"/>
  <c r="F108" i="1"/>
  <c r="L108" i="1" s="1"/>
  <c r="G108" i="1"/>
  <c r="C109" i="1"/>
  <c r="D109" i="1"/>
  <c r="J109" i="1" s="1"/>
  <c r="E109" i="1"/>
  <c r="K109" i="1" s="1"/>
  <c r="F109" i="1"/>
  <c r="G109" i="1"/>
  <c r="C110" i="1"/>
  <c r="D110" i="1"/>
  <c r="J110" i="1" s="1"/>
  <c r="E110" i="1"/>
  <c r="K110" i="1" s="1"/>
  <c r="F110" i="1"/>
  <c r="L110" i="1" s="1"/>
  <c r="G110" i="1"/>
  <c r="C111" i="1"/>
  <c r="D111" i="1"/>
  <c r="J111" i="1" s="1"/>
  <c r="E111" i="1"/>
  <c r="K111" i="1" s="1"/>
  <c r="F111" i="1"/>
  <c r="L111" i="1" s="1"/>
  <c r="G111" i="1"/>
  <c r="C112" i="1"/>
  <c r="D112" i="1"/>
  <c r="J112" i="1" s="1"/>
  <c r="E112" i="1"/>
  <c r="K112" i="1" s="1"/>
  <c r="F112" i="1"/>
  <c r="L112" i="1" s="1"/>
  <c r="G112" i="1"/>
  <c r="C113" i="1"/>
  <c r="D113" i="1"/>
  <c r="J113" i="1" s="1"/>
  <c r="E113" i="1"/>
  <c r="K113" i="1" s="1"/>
  <c r="F113" i="1"/>
  <c r="L113" i="1" s="1"/>
  <c r="G113" i="1"/>
  <c r="G105" i="1"/>
  <c r="F105" i="1"/>
  <c r="L105" i="1" s="1"/>
  <c r="E105" i="1"/>
  <c r="K105" i="1" s="1"/>
  <c r="D105" i="1"/>
  <c r="J105" i="1" s="1"/>
  <c r="C105" i="1"/>
  <c r="L106" i="1"/>
  <c r="L109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C101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C100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N99" i="1"/>
  <c r="M99" i="1"/>
  <c r="L99" i="1"/>
  <c r="K99" i="1"/>
  <c r="J99" i="1"/>
  <c r="I99" i="1"/>
  <c r="H99" i="1"/>
  <c r="G99" i="1"/>
  <c r="F99" i="1"/>
  <c r="E99" i="1"/>
  <c r="D99" i="1"/>
  <c r="C99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L26" i="1" l="1"/>
  <c r="K26" i="1"/>
  <c r="J26" i="1"/>
  <c r="L25" i="1"/>
  <c r="K25" i="1"/>
  <c r="J25" i="1"/>
  <c r="L24" i="1"/>
  <c r="K24" i="1"/>
  <c r="J24" i="1"/>
  <c r="L23" i="1"/>
  <c r="K23" i="1"/>
  <c r="J23" i="1"/>
  <c r="L22" i="1"/>
  <c r="K22" i="1"/>
  <c r="J22" i="1"/>
  <c r="L21" i="1"/>
  <c r="K21" i="1"/>
  <c r="J21" i="1"/>
  <c r="L20" i="1"/>
  <c r="K20" i="1"/>
  <c r="J20" i="1"/>
  <c r="H22" i="1" l="1"/>
  <c r="H25" i="1"/>
  <c r="H26" i="1"/>
  <c r="H21" i="1"/>
  <c r="H23" i="1"/>
  <c r="H20" i="1"/>
  <c r="H24" i="1"/>
  <c r="H106" i="1" l="1"/>
  <c r="H110" i="1"/>
  <c r="H112" i="1"/>
  <c r="H107" i="1"/>
  <c r="H108" i="1"/>
  <c r="H111" i="1"/>
  <c r="H109" i="1"/>
  <c r="H113" i="1"/>
  <c r="H105" i="1"/>
  <c r="L76" i="1"/>
  <c r="K76" i="1"/>
  <c r="J76" i="1"/>
  <c r="L75" i="1"/>
  <c r="K75" i="1"/>
  <c r="J75" i="1"/>
  <c r="L74" i="1"/>
  <c r="K74" i="1"/>
  <c r="J74" i="1"/>
  <c r="L73" i="1"/>
  <c r="K73" i="1"/>
  <c r="J73" i="1"/>
  <c r="L72" i="1"/>
  <c r="K72" i="1"/>
  <c r="J72" i="1"/>
  <c r="L71" i="1"/>
  <c r="K71" i="1"/>
  <c r="J71" i="1"/>
  <c r="L70" i="1"/>
  <c r="K70" i="1"/>
  <c r="J70" i="1"/>
  <c r="L69" i="1"/>
  <c r="K69" i="1"/>
  <c r="J69" i="1"/>
  <c r="L68" i="1"/>
  <c r="K68" i="1"/>
  <c r="J68" i="1"/>
  <c r="H74" i="1" l="1"/>
  <c r="H75" i="1"/>
  <c r="H76" i="1"/>
  <c r="H72" i="1"/>
  <c r="H73" i="1"/>
  <c r="H69" i="1"/>
  <c r="H68" i="1"/>
  <c r="H70" i="1"/>
  <c r="H71" i="1"/>
</calcChain>
</file>

<file path=xl/sharedStrings.xml><?xml version="1.0" encoding="utf-8"?>
<sst xmlns="http://schemas.openxmlformats.org/spreadsheetml/2006/main" count="148" uniqueCount="54">
  <si>
    <t>Log10(E.h.o)</t>
  </si>
  <si>
    <t>Mesures</t>
  </si>
  <si>
    <t>n</t>
  </si>
  <si>
    <t>x</t>
  </si>
  <si>
    <t>min</t>
  </si>
  <si>
    <t>max</t>
  </si>
  <si>
    <t>s</t>
  </si>
  <si>
    <t>v</t>
  </si>
  <si>
    <t>Cedral LS  min</t>
  </si>
  <si>
    <t>Cedral  LS max</t>
  </si>
  <si>
    <t>Cedral</t>
  </si>
  <si>
    <t>Alberdi et al.</t>
  </si>
  <si>
    <t>Rock Creek</t>
  </si>
  <si>
    <t>D logmin</t>
  </si>
  <si>
    <t>Dlogmax</t>
  </si>
  <si>
    <t>E. mexicanus</t>
  </si>
  <si>
    <t>E. scotti</t>
  </si>
  <si>
    <t>LACM</t>
  </si>
  <si>
    <t>RLB min</t>
  </si>
  <si>
    <t>RLB max</t>
  </si>
  <si>
    <t>roulé</t>
  </si>
  <si>
    <t>BK 1370</t>
  </si>
  <si>
    <t>MacK</t>
  </si>
  <si>
    <t>ss n°</t>
  </si>
  <si>
    <t xml:space="preserve">DP-2098        </t>
  </si>
  <si>
    <t xml:space="preserve">DP-2817        </t>
  </si>
  <si>
    <t xml:space="preserve">DP-2827        </t>
  </si>
  <si>
    <t xml:space="preserve">DP-2891        </t>
  </si>
  <si>
    <t xml:space="preserve">DP-3091       </t>
  </si>
  <si>
    <t xml:space="preserve">DP-3092        </t>
  </si>
  <si>
    <t xml:space="preserve">DP-3094        </t>
  </si>
  <si>
    <t xml:space="preserve">DP-3100        </t>
  </si>
  <si>
    <t xml:space="preserve">DP-4152        </t>
  </si>
  <si>
    <t xml:space="preserve">DP-4161        </t>
  </si>
  <si>
    <t xml:space="preserve">DP-4164        </t>
  </si>
  <si>
    <t xml:space="preserve">DP-4739        </t>
  </si>
  <si>
    <t xml:space="preserve">DP-4746        </t>
  </si>
  <si>
    <t xml:space="preserve">DP-4748        </t>
  </si>
  <si>
    <t xml:space="preserve">DP-4753        </t>
  </si>
  <si>
    <t xml:space="preserve">DP-4754        </t>
  </si>
  <si>
    <t xml:space="preserve">DP-4756        </t>
  </si>
  <si>
    <t xml:space="preserve">DP-4758        </t>
  </si>
  <si>
    <t xml:space="preserve">DP-4765        </t>
  </si>
  <si>
    <t xml:space="preserve">DP-4766        </t>
  </si>
  <si>
    <t xml:space="preserve">DP-4767        </t>
  </si>
  <si>
    <t>[45.5</t>
    <phoneticPr fontId="3"/>
  </si>
  <si>
    <t>Cedral  n=20-21</t>
  </si>
  <si>
    <t>3196-366</t>
  </si>
  <si>
    <t>3196-251</t>
  </si>
  <si>
    <t>3196bis</t>
  </si>
  <si>
    <t>Rock Creek n=10</t>
  </si>
  <si>
    <t>RLB n=57</t>
  </si>
  <si>
    <t>RLB</t>
  </si>
  <si>
    <t>E. occidentalis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</si>
</sst>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4">
    <font>
      <sz val="9"/>
      <name val="Geneva"/>
    </font>
    <font>
      <sz val="8"/>
      <name val="Verdana"/>
      <family val="2"/>
    </font>
    <font>
      <sz val="14"/>
      <name val="Times New Roman"/>
      <family val="1"/>
    </font>
    <font>
      <sz val="14"/>
      <color indexed="10"/>
      <name val="Times New Roman"/>
      <family val="1"/>
    </font>
    <font>
      <sz val="14"/>
      <color indexed="8"/>
      <name val="Times New Roman"/>
      <family val="1"/>
    </font>
    <font>
      <b/>
      <sz val="14"/>
      <color rgb="FF00B050"/>
      <name val="Times New Roman"/>
      <family val="1"/>
    </font>
    <font>
      <sz val="14"/>
      <color rgb="FFFF0000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FF8AD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4" fillId="0" borderId="0" xfId="0" applyNumberFormat="1" applyFont="1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left" vertical="top"/>
    </xf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165" fontId="5" fillId="0" borderId="0" xfId="0" applyNumberFormat="1" applyFont="1"/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165" fontId="12" fillId="0" borderId="0" xfId="0" applyNumberFormat="1" applyFont="1"/>
    <xf numFmtId="1" fontId="2" fillId="0" borderId="0" xfId="0" applyNumberFormat="1" applyFont="1" applyAlignment="1">
      <alignment horizontal="center" vertical="top"/>
    </xf>
    <xf numFmtId="2" fontId="10" fillId="0" borderId="0" xfId="0" applyNumberFormat="1" applyFont="1"/>
    <xf numFmtId="0" fontId="9" fillId="0" borderId="0" xfId="0" applyFont="1" applyAlignment="1">
      <alignment horizontal="center" vertical="top"/>
    </xf>
    <xf numFmtId="164" fontId="13" fillId="0" borderId="0" xfId="0" applyNumberFormat="1" applyFont="1"/>
    <xf numFmtId="0" fontId="1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8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Ph1 Post E. mexicanus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374570628335891"/>
          <c:y val="0.13738862830825391"/>
          <c:w val="0.61137253606721975"/>
          <c:h val="0.74722838890421728"/>
        </c:manualLayout>
      </c:layout>
      <c:lineChart>
        <c:grouping val="standard"/>
        <c:varyColors val="0"/>
        <c:ser>
          <c:idx val="2"/>
          <c:order val="0"/>
          <c:tx>
            <c:strRef>
              <c:f>Feuil1!$C$11</c:f>
              <c:strCache>
                <c:ptCount val="1"/>
                <c:pt idx="0">
                  <c:v>DP-2098        </c:v>
                </c:pt>
              </c:strCache>
            </c:strRef>
          </c:tx>
          <c:spPr>
            <a:ln w="34925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Feuil1!$C$12:$C$18</c:f>
              <c:numCache>
                <c:formatCode>0.000</c:formatCode>
                <c:ptCount val="7"/>
                <c:pt idx="0">
                  <c:v>-2.161408330999981E-2</c:v>
                </c:pt>
                <c:pt idx="1">
                  <c:v>4.5412068275300088E-2</c:v>
                </c:pt>
                <c:pt idx="2">
                  <c:v>0.14943427474876558</c:v>
                </c:pt>
                <c:pt idx="3">
                  <c:v>0.12723979078728287</c:v>
                </c:pt>
                <c:pt idx="4">
                  <c:v>7.0599283316208572E-2</c:v>
                </c:pt>
                <c:pt idx="5">
                  <c:v>6.7245297494679335E-2</c:v>
                </c:pt>
                <c:pt idx="6">
                  <c:v>0.11414037535988752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2-3A4F-AAB1-9752FE976BA3}"/>
            </c:ext>
          </c:extLst>
        </c:ser>
        <c:ser>
          <c:idx val="0"/>
          <c:order val="1"/>
          <c:tx>
            <c:strRef>
              <c:f>Feuil1!$D$11</c:f>
              <c:strCache>
                <c:ptCount val="1"/>
                <c:pt idx="0">
                  <c:v>DP-2817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Feuil1!$D$12:$D$18</c:f>
              <c:numCache>
                <c:formatCode>0.000</c:formatCode>
                <c:ptCount val="7"/>
                <c:pt idx="0">
                  <c:v>-2.4710387853656979E-3</c:v>
                </c:pt>
                <c:pt idx="1">
                  <c:v>6.5870846597882116E-2</c:v>
                </c:pt>
                <c:pt idx="2">
                  <c:v>0.13437052831288976</c:v>
                </c:pt>
                <c:pt idx="3">
                  <c:v>0.15605173278177298</c:v>
                </c:pt>
                <c:pt idx="4">
                  <c:v>0.11777836101167782</c:v>
                </c:pt>
                <c:pt idx="5">
                  <c:v>4.3371251140313039E-2</c:v>
                </c:pt>
                <c:pt idx="6">
                  <c:v>9.879946095117087E-2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3499-EA48-ACC2-FE08830E54A8}"/>
            </c:ext>
          </c:extLst>
        </c:ser>
        <c:ser>
          <c:idx val="1"/>
          <c:order val="2"/>
          <c:tx>
            <c:strRef>
              <c:f>Feuil1!$E$11</c:f>
              <c:strCache>
                <c:ptCount val="1"/>
                <c:pt idx="0">
                  <c:v>DP-2827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Feuil1!$E$12:$E$18</c:f>
              <c:numCache>
                <c:formatCode>0.000</c:formatCode>
                <c:ptCount val="7"/>
                <c:pt idx="0">
                  <c:v>5.036268949424394E-2</c:v>
                </c:pt>
                <c:pt idx="1">
                  <c:v>6.2936413258832813E-2</c:v>
                </c:pt>
                <c:pt idx="2">
                  <c:v>0.19395621829713372</c:v>
                </c:pt>
                <c:pt idx="3">
                  <c:v>0.17331073822327858</c:v>
                </c:pt>
                <c:pt idx="4">
                  <c:v>8.6901794538607913E-2</c:v>
                </c:pt>
                <c:pt idx="5">
                  <c:v>0.11951858051735664</c:v>
                </c:pt>
                <c:pt idx="6">
                  <c:v>0.15800962606817559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3499-EA48-ACC2-FE08830E54A8}"/>
            </c:ext>
          </c:extLst>
        </c:ser>
        <c:ser>
          <c:idx val="3"/>
          <c:order val="3"/>
          <c:tx>
            <c:strRef>
              <c:f>Feuil1!$F$11</c:f>
              <c:strCache>
                <c:ptCount val="1"/>
                <c:pt idx="0">
                  <c:v>DP-2891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Feuil1!$F$12:$F$18</c:f>
              <c:numCache>
                <c:formatCode>0.000</c:formatCode>
                <c:ptCount val="7"/>
                <c:pt idx="0">
                  <c:v>5.1939077729199035E-2</c:v>
                </c:pt>
                <c:pt idx="1">
                  <c:v>8.1194843586919418E-2</c:v>
                </c:pt>
                <c:pt idx="2">
                  <c:v>0.14943427474876558</c:v>
                </c:pt>
                <c:pt idx="3">
                  <c:v>0.13191805306505366</c:v>
                </c:pt>
                <c:pt idx="4">
                  <c:v>8.1149465649516639E-2</c:v>
                </c:pt>
                <c:pt idx="5">
                  <c:v>6.2165771965404515E-2</c:v>
                </c:pt>
                <c:pt idx="6">
                  <c:v>0.10074697310217573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3499-EA48-ACC2-FE08830E54A8}"/>
            </c:ext>
          </c:extLst>
        </c:ser>
        <c:ser>
          <c:idx val="4"/>
          <c:order val="4"/>
          <c:tx>
            <c:strRef>
              <c:f>Feuil1!$G$11</c:f>
              <c:strCache>
                <c:ptCount val="1"/>
                <c:pt idx="0">
                  <c:v>DP-3091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Feuil1!$G$12:$G$18</c:f>
              <c:numCache>
                <c:formatCode>0.000</c:formatCode>
                <c:ptCount val="7"/>
                <c:pt idx="0">
                  <c:v>2.4329759745233215E-2</c:v>
                </c:pt>
                <c:pt idx="1">
                  <c:v>5.8992735927047901E-2</c:v>
                </c:pt>
                <c:pt idx="2">
                  <c:v>0.16873942994415225</c:v>
                </c:pt>
                <c:pt idx="3">
                  <c:v>0.15458203770099743</c:v>
                </c:pt>
                <c:pt idx="4">
                  <c:v>9.3705502593552703E-2</c:v>
                </c:pt>
                <c:pt idx="5">
                  <c:v>8.0180568138162434E-2</c:v>
                </c:pt>
                <c:pt idx="6">
                  <c:v>0.11602044098819242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3499-EA48-ACC2-FE08830E54A8}"/>
            </c:ext>
          </c:extLst>
        </c:ser>
        <c:ser>
          <c:idx val="5"/>
          <c:order val="5"/>
          <c:tx>
            <c:strRef>
              <c:f>Feuil1!$H$11</c:f>
              <c:strCache>
                <c:ptCount val="1"/>
                <c:pt idx="0">
                  <c:v>DP-3092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Feuil1!$H$12:$H$18</c:f>
              <c:numCache>
                <c:formatCode>0.000</c:formatCode>
                <c:ptCount val="7"/>
                <c:pt idx="0">
                  <c:v>8.9700043360187998E-3</c:v>
                </c:pt>
                <c:pt idx="1">
                  <c:v>6.0475814711176135E-2</c:v>
                </c:pt>
                <c:pt idx="2">
                  <c:v>0.17226552088568048</c:v>
                </c:pt>
                <c:pt idx="3">
                  <c:v>0.14865301070874182</c:v>
                </c:pt>
                <c:pt idx="4">
                  <c:v>8.3459548127590599E-2</c:v>
                </c:pt>
                <c:pt idx="5">
                  <c:v>9.9357832933046009E-2</c:v>
                </c:pt>
                <c:pt idx="6">
                  <c:v>0.11319728165181342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1BE-5A4B-84A0-9DAA5AFF4E4A}"/>
            </c:ext>
          </c:extLst>
        </c:ser>
        <c:ser>
          <c:idx val="6"/>
          <c:order val="6"/>
          <c:tx>
            <c:strRef>
              <c:f>Feuil1!$I$11</c:f>
              <c:strCache>
                <c:ptCount val="1"/>
                <c:pt idx="0">
                  <c:v>DP-3094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Feuil1!$I$12:$I$18</c:f>
              <c:numCache>
                <c:formatCode>0.000</c:formatCode>
                <c:ptCount val="7"/>
                <c:pt idx="0">
                  <c:v>6.2048447819438524E-2</c:v>
                </c:pt>
                <c:pt idx="1">
                  <c:v>8.0724063614636909E-2</c:v>
                </c:pt>
                <c:pt idx="2">
                  <c:v>0.14571703822981452</c:v>
                </c:pt>
                <c:pt idx="3">
                  <c:v>0.12409271555309709</c:v>
                </c:pt>
                <c:pt idx="4">
                  <c:v>5.7346550976891786E-2</c:v>
                </c:pt>
                <c:pt idx="5">
                  <c:v>6.114269850782561E-2</c:v>
                </c:pt>
                <c:pt idx="6">
                  <c:v>9.4878039438077932E-2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3-E947-8FDB-AC04662BD00C}"/>
            </c:ext>
          </c:extLst>
        </c:ser>
        <c:ser>
          <c:idx val="7"/>
          <c:order val="7"/>
          <c:tx>
            <c:strRef>
              <c:f>Feuil1!$J$11</c:f>
              <c:strCache>
                <c:ptCount val="1"/>
                <c:pt idx="0">
                  <c:v>DP-3100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Feuil1!$J$12:$J$18</c:f>
              <c:numCache>
                <c:formatCode>0.000</c:formatCode>
                <c:ptCount val="7"/>
                <c:pt idx="0">
                  <c:v>2.84691927723002E-3</c:v>
                </c:pt>
                <c:pt idx="1">
                  <c:v>6.0969050973055383E-2</c:v>
                </c:pt>
                <c:pt idx="2">
                  <c:v>0.13818573131340517</c:v>
                </c:pt>
                <c:pt idx="3">
                  <c:v>0.14112605485187735</c:v>
                </c:pt>
                <c:pt idx="4">
                  <c:v>9.7067799247505526E-2</c:v>
                </c:pt>
                <c:pt idx="5">
                  <c:v>5.0777183035991769E-2</c:v>
                </c:pt>
                <c:pt idx="6">
                  <c:v>9.6843176193308844E-2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3-E947-8FDB-AC04662BD00C}"/>
            </c:ext>
          </c:extLst>
        </c:ser>
        <c:ser>
          <c:idx val="8"/>
          <c:order val="8"/>
          <c:tx>
            <c:strRef>
              <c:f>Feuil1!$K$11</c:f>
              <c:strCache>
                <c:ptCount val="1"/>
                <c:pt idx="0">
                  <c:v>DP-4152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Feuil1!$K$12:$K$18</c:f>
              <c:numCache>
                <c:formatCode>0.000</c:formatCode>
                <c:ptCount val="7"/>
                <c:pt idx="0">
                  <c:v>2.1807229041191034E-2</c:v>
                </c:pt>
                <c:pt idx="1">
                  <c:v>9.0965136859076479E-2</c:v>
                </c:pt>
                <c:pt idx="2">
                  <c:v>0.1849549741823433</c:v>
                </c:pt>
                <c:pt idx="3">
                  <c:v>0.18581928394058589</c:v>
                </c:pt>
                <c:pt idx="4">
                  <c:v>0.10917818924976008</c:v>
                </c:pt>
                <c:pt idx="5">
                  <c:v>8.6989355690436643E-2</c:v>
                </c:pt>
                <c:pt idx="6">
                  <c:v>0.14679583870357149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8-4140-A62B-5331F3B6B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Log10 differences from </a:t>
                </a:r>
                <a:r>
                  <a:rPr lang="fr-FR" sz="1400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1.2998164532345802E-2"/>
              <c:y val="0.124098240723443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20294331133136656"/>
          <c:w val="0.15629736299741057"/>
          <c:h val="0.508148226754674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E. mexicanus Ph1 Post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016092106133791"/>
          <c:y val="0.11051616030425244"/>
          <c:w val="0.61747821684534054"/>
          <c:h val="0.76272286056960337"/>
        </c:manualLayout>
      </c:layout>
      <c:lineChart>
        <c:grouping val="standard"/>
        <c:varyColors val="0"/>
        <c:ser>
          <c:idx val="2"/>
          <c:order val="0"/>
          <c:tx>
            <c:strRef>
              <c:f>Feuil1!$J$19</c:f>
              <c:strCache>
                <c:ptCount val="1"/>
                <c:pt idx="0">
                  <c:v>Cedral  n=20-21</c:v>
                </c:pt>
              </c:strCache>
            </c:strRef>
          </c:tx>
          <c:spPr>
            <a:ln w="38100">
              <a:solidFill>
                <a:srgbClr val="D883FF"/>
              </a:solidFill>
              <a:prstDash val="solid"/>
            </a:ln>
          </c:spPr>
          <c:marker>
            <c:symbol val="none"/>
          </c:marker>
          <c:cat>
            <c:numRef>
              <c:f>Feuil1!$I$20:$I$26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Feuil1!$J$20:$J$26</c:f>
              <c:numCache>
                <c:formatCode>0.000</c:formatCode>
                <c:ptCount val="7"/>
                <c:pt idx="0">
                  <c:v>2.5207203206704554E-2</c:v>
                </c:pt>
                <c:pt idx="1">
                  <c:v>6.6473904616673796E-2</c:v>
                </c:pt>
                <c:pt idx="2">
                  <c:v>0.17019811320790668</c:v>
                </c:pt>
                <c:pt idx="3">
                  <c:v>0.14762130512625338</c:v>
                </c:pt>
                <c:pt idx="4">
                  <c:v>9.4267696176141502E-2</c:v>
                </c:pt>
                <c:pt idx="5">
                  <c:v>8.8136765821283714E-2</c:v>
                </c:pt>
                <c:pt idx="6">
                  <c:v>0.12956438564792139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B-AA40-8C92-303926CD68A6}"/>
            </c:ext>
          </c:extLst>
        </c:ser>
        <c:ser>
          <c:idx val="0"/>
          <c:order val="1"/>
          <c:tx>
            <c:strRef>
              <c:f>Feuil1!$K$19</c:f>
              <c:strCache>
                <c:ptCount val="1"/>
                <c:pt idx="0">
                  <c:v>Cedral LS  min</c:v>
                </c:pt>
              </c:strCache>
            </c:strRef>
          </c:tx>
          <c:spPr>
            <a:ln>
              <a:solidFill>
                <a:srgbClr val="D883FF"/>
              </a:solidFill>
            </a:ln>
          </c:spPr>
          <c:marker>
            <c:symbol val="none"/>
          </c:marker>
          <c:cat>
            <c:numRef>
              <c:f>Feuil1!$I$20:$I$26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Feuil1!$K$20:$K$26</c:f>
              <c:numCache>
                <c:formatCode>0.000</c:formatCode>
                <c:ptCount val="7"/>
                <c:pt idx="0">
                  <c:v>-2.161408330999981E-2</c:v>
                </c:pt>
                <c:pt idx="1">
                  <c:v>4.5412068275300088E-2</c:v>
                </c:pt>
                <c:pt idx="2">
                  <c:v>0.13437052831288976</c:v>
                </c:pt>
                <c:pt idx="3">
                  <c:v>0.12409271555309709</c:v>
                </c:pt>
                <c:pt idx="4">
                  <c:v>5.7346550976891786E-2</c:v>
                </c:pt>
                <c:pt idx="5">
                  <c:v>4.3371251140313039E-2</c:v>
                </c:pt>
                <c:pt idx="6">
                  <c:v>9.4878039438077932E-2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B-AA40-8C92-303926CD68A6}"/>
            </c:ext>
          </c:extLst>
        </c:ser>
        <c:ser>
          <c:idx val="1"/>
          <c:order val="2"/>
          <c:tx>
            <c:strRef>
              <c:f>Feuil1!$L$19</c:f>
              <c:strCache>
                <c:ptCount val="1"/>
                <c:pt idx="0">
                  <c:v>Cedral  LS max</c:v>
                </c:pt>
              </c:strCache>
            </c:strRef>
          </c:tx>
          <c:spPr>
            <a:ln>
              <a:solidFill>
                <a:srgbClr val="D883FF"/>
              </a:solidFill>
            </a:ln>
          </c:spPr>
          <c:marker>
            <c:symbol val="none"/>
          </c:marker>
          <c:cat>
            <c:numRef>
              <c:f>Feuil1!$I$20:$I$26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Feuil1!$L$20:$L$26</c:f>
              <c:numCache>
                <c:formatCode>0.000</c:formatCode>
                <c:ptCount val="7"/>
                <c:pt idx="0">
                  <c:v>8.0852011642144284E-2</c:v>
                </c:pt>
                <c:pt idx="1">
                  <c:v>9.0965136859076479E-2</c:v>
                </c:pt>
                <c:pt idx="2">
                  <c:v>0.19506836866650135</c:v>
                </c:pt>
                <c:pt idx="3">
                  <c:v>0.18581928394058589</c:v>
                </c:pt>
                <c:pt idx="4">
                  <c:v>0.12201541395493232</c:v>
                </c:pt>
                <c:pt idx="5">
                  <c:v>0.12574194468245325</c:v>
                </c:pt>
                <c:pt idx="6">
                  <c:v>0.15800962606817559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2B-AA40-8C92-303926CD6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Log10 differences from </a:t>
                </a:r>
                <a:r>
                  <a:rPr lang="fr-FR" sz="1400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1.6939171064595353E-2"/>
              <c:y val="0.1697911574069117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23157943492357577"/>
          <c:w val="0.15629735988883742"/>
          <c:h val="0.274103147592484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Ph1 Post E. scotti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316601053497531"/>
          <c:y val="0.13738862830825391"/>
          <c:w val="0.65195218534005905"/>
          <c:h val="0.74722838890421728"/>
        </c:manualLayout>
      </c:layout>
      <c:lineChart>
        <c:grouping val="standard"/>
        <c:varyColors val="0"/>
        <c:ser>
          <c:idx val="2"/>
          <c:order val="0"/>
          <c:tx>
            <c:strRef>
              <c:f>Feuil1!$C$57</c:f>
              <c:strCache>
                <c:ptCount val="1"/>
                <c:pt idx="0">
                  <c:v>10629</c:v>
                </c:pt>
              </c:strCache>
            </c:strRef>
          </c:tx>
          <c:spPr>
            <a:ln w="34925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Feuil1!$B$58:$B$66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Feuil1!$C$58:$C$66</c:f>
              <c:numCache>
                <c:formatCode>0.00</c:formatCode>
                <c:ptCount val="9"/>
                <c:pt idx="0">
                  <c:v>6.1708559739293234E-2</c:v>
                </c:pt>
                <c:pt idx="1">
                  <c:v>7.0235652000332438E-2</c:v>
                </c:pt>
                <c:pt idx="2">
                  <c:v>0.18267520788744473</c:v>
                </c:pt>
                <c:pt idx="3">
                  <c:v>0.17612171555710709</c:v>
                </c:pt>
                <c:pt idx="4">
                  <c:v>0.11990205464153325</c:v>
                </c:pt>
                <c:pt idx="5">
                  <c:v>0.10587469985081044</c:v>
                </c:pt>
                <c:pt idx="6">
                  <c:v>0.12253730790595685</c:v>
                </c:pt>
                <c:pt idx="7">
                  <c:v>2.9576769574437556E-2</c:v>
                </c:pt>
                <c:pt idx="8">
                  <c:v>0.19031428029169439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9-A34C-8E26-645D24E0A481}"/>
            </c:ext>
          </c:extLst>
        </c:ser>
        <c:ser>
          <c:idx val="0"/>
          <c:order val="1"/>
          <c:tx>
            <c:strRef>
              <c:f>Feuil1!$D$57</c:f>
              <c:strCache>
                <c:ptCount val="1"/>
                <c:pt idx="0">
                  <c:v>10630</c:v>
                </c:pt>
              </c:strCache>
            </c:strRef>
          </c:tx>
          <c:marker>
            <c:symbol val="none"/>
          </c:marker>
          <c:cat>
            <c:numRef>
              <c:f>Feuil1!$B$58:$B$66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Feuil1!$D$58:$D$66</c:f>
              <c:numCache>
                <c:formatCode>0.00</c:formatCode>
                <c:ptCount val="9"/>
                <c:pt idx="0">
                  <c:v>4.6196393561045657E-2</c:v>
                </c:pt>
                <c:pt idx="1">
                  <c:v>4.0272428622889045E-2</c:v>
                </c:pt>
                <c:pt idx="2">
                  <c:v>0.1710933353376296</c:v>
                </c:pt>
                <c:pt idx="3">
                  <c:v>0.15458203770099743</c:v>
                </c:pt>
                <c:pt idx="4">
                  <c:v>0.12516629463389051</c:v>
                </c:pt>
                <c:pt idx="5">
                  <c:v>0.10587469985081044</c:v>
                </c:pt>
                <c:pt idx="6">
                  <c:v>0.10461599184819992</c:v>
                </c:pt>
                <c:pt idx="7">
                  <c:v>-6.9400642513248734E-3</c:v>
                </c:pt>
                <c:pt idx="8">
                  <c:v>0.21513786401672652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9-A34C-8E26-645D24E0A481}"/>
            </c:ext>
          </c:extLst>
        </c:ser>
        <c:ser>
          <c:idx val="1"/>
          <c:order val="2"/>
          <c:tx>
            <c:strRef>
              <c:f>Feuil1!$E$57</c:f>
              <c:strCache>
                <c:ptCount val="1"/>
                <c:pt idx="0">
                  <c:v>10613</c:v>
                </c:pt>
              </c:strCache>
            </c:strRef>
          </c:tx>
          <c:marker>
            <c:symbol val="none"/>
          </c:marker>
          <c:cat>
            <c:numRef>
              <c:f>Feuil1!$B$58:$B$66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Feuil1!$E$58:$E$66</c:f>
              <c:numCache>
                <c:formatCode>0.00</c:formatCode>
                <c:ptCount val="9"/>
                <c:pt idx="0">
                  <c:v>9.1163539077568911E-2</c:v>
                </c:pt>
                <c:pt idx="1">
                  <c:v>7.9780969906562804E-2</c:v>
                </c:pt>
                <c:pt idx="2">
                  <c:v>0.14071070634390881</c:v>
                </c:pt>
                <c:pt idx="3">
                  <c:v>0.15458203770099743</c:v>
                </c:pt>
                <c:pt idx="4">
                  <c:v>0.14560745487643523</c:v>
                </c:pt>
                <c:pt idx="5">
                  <c:v>0.10679774904398909</c:v>
                </c:pt>
                <c:pt idx="6">
                  <c:v>9.389212645642675E-2</c:v>
                </c:pt>
                <c:pt idx="7">
                  <c:v>5.009843671903913E-2</c:v>
                </c:pt>
                <c:pt idx="8">
                  <c:v>0.13595661796910186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89-A34C-8E26-645D24E0A481}"/>
            </c:ext>
          </c:extLst>
        </c:ser>
        <c:ser>
          <c:idx val="3"/>
          <c:order val="3"/>
          <c:tx>
            <c:strRef>
              <c:f>Feuil1!$F$57</c:f>
              <c:strCache>
                <c:ptCount val="1"/>
                <c:pt idx="0">
                  <c:v>10628</c:v>
                </c:pt>
              </c:strCache>
            </c:strRef>
          </c:tx>
          <c:marker>
            <c:symbol val="none"/>
          </c:marker>
          <c:cat>
            <c:numRef>
              <c:f>Feuil1!$B$58:$B$66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Feuil1!$F$58:$F$66</c:f>
              <c:numCache>
                <c:formatCode>0.00</c:formatCode>
                <c:ptCount val="9"/>
                <c:pt idx="0">
                  <c:v>3.8227463889770386E-2</c:v>
                </c:pt>
                <c:pt idx="1">
                  <c:v>6.5383149205920255E-2</c:v>
                </c:pt>
                <c:pt idx="2">
                  <c:v>0.19395621829713372</c:v>
                </c:pt>
                <c:pt idx="3">
                  <c:v>0.18307057551243489</c:v>
                </c:pt>
                <c:pt idx="4">
                  <c:v>0.14560745487643523</c:v>
                </c:pt>
                <c:pt idx="5">
                  <c:v>0.13274684625111166</c:v>
                </c:pt>
                <c:pt idx="6">
                  <c:v>0.1316806873458265</c:v>
                </c:pt>
                <c:pt idx="7">
                  <c:v>1.5336330459827296E-2</c:v>
                </c:pt>
                <c:pt idx="8">
                  <c:v>0.19031428029169439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89-A34C-8E26-645D24E0A481}"/>
            </c:ext>
          </c:extLst>
        </c:ser>
        <c:ser>
          <c:idx val="4"/>
          <c:order val="4"/>
          <c:tx>
            <c:strRef>
              <c:f>Feuil1!$G$57</c:f>
              <c:strCache>
                <c:ptCount val="1"/>
                <c:pt idx="0">
                  <c:v>10588</c:v>
                </c:pt>
              </c:strCache>
            </c:strRef>
          </c:tx>
          <c:marker>
            <c:symbol val="none"/>
          </c:marker>
          <c:cat>
            <c:numRef>
              <c:f>Feuil1!$B$58:$B$66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Feuil1!$G$58:$G$66</c:f>
              <c:numCache>
                <c:formatCode>0.00</c:formatCode>
                <c:ptCount val="9"/>
                <c:pt idx="0">
                  <c:v>7.6685715708946001E-2</c:v>
                </c:pt>
                <c:pt idx="1">
                  <c:v>5.5512395179625917E-2</c:v>
                </c:pt>
                <c:pt idx="2">
                  <c:v>0.1710933353376296</c:v>
                </c:pt>
                <c:pt idx="3">
                  <c:v>0.15458203770099743</c:v>
                </c:pt>
                <c:pt idx="4">
                  <c:v>0.13036748831969835</c:v>
                </c:pt>
                <c:pt idx="5">
                  <c:v>8.987504392792478E-2</c:v>
                </c:pt>
                <c:pt idx="6">
                  <c:v>8.3907905549825745E-2</c:v>
                </c:pt>
                <c:pt idx="7">
                  <c:v>3.6525629529765347E-2</c:v>
                </c:pt>
                <c:pt idx="8">
                  <c:v>0.19031428029169439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89-A34C-8E26-645D24E0A481}"/>
            </c:ext>
          </c:extLst>
        </c:ser>
        <c:ser>
          <c:idx val="5"/>
          <c:order val="5"/>
          <c:tx>
            <c:strRef>
              <c:f>Feuil1!$H$57</c:f>
              <c:strCache>
                <c:ptCount val="1"/>
                <c:pt idx="0">
                  <c:v>3196-366</c:v>
                </c:pt>
              </c:strCache>
            </c:strRef>
          </c:tx>
          <c:marker>
            <c:symbol val="none"/>
          </c:marker>
          <c:cat>
            <c:numRef>
              <c:f>Feuil1!$B$58:$B$66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Feuil1!$H$58:$H$66</c:f>
              <c:numCache>
                <c:formatCode>0.00</c:formatCode>
                <c:ptCount val="9"/>
                <c:pt idx="0">
                  <c:v>2.1837047701600998E-2</c:v>
                </c:pt>
                <c:pt idx="1">
                  <c:v>2.9806994944724163E-2</c:v>
                </c:pt>
                <c:pt idx="2">
                  <c:v>0.1710933353376296</c:v>
                </c:pt>
                <c:pt idx="3">
                  <c:v>0.16905986106962034</c:v>
                </c:pt>
                <c:pt idx="4">
                  <c:v>0.11990205464153325</c:v>
                </c:pt>
                <c:pt idx="5">
                  <c:v>9.1788238572205305E-2</c:v>
                </c:pt>
                <c:pt idx="6">
                  <c:v>0.10365196374558305</c:v>
                </c:pt>
                <c:pt idx="7">
                  <c:v>6.1307363912099788E-4</c:v>
                </c:pt>
                <c:pt idx="8">
                  <c:v>0.10599339459165846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89-A34C-8E26-645D24E0A481}"/>
            </c:ext>
          </c:extLst>
        </c:ser>
        <c:ser>
          <c:idx val="6"/>
          <c:order val="6"/>
          <c:tx>
            <c:strRef>
              <c:f>Feuil1!$I$57</c:f>
              <c:strCache>
                <c:ptCount val="1"/>
                <c:pt idx="0">
                  <c:v>368</c:v>
                </c:pt>
              </c:strCache>
            </c:strRef>
          </c:tx>
          <c:marker>
            <c:symbol val="none"/>
          </c:marker>
          <c:cat>
            <c:numRef>
              <c:f>Feuil1!$B$58:$B$66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Feuil1!$I$58:$I$66</c:f>
              <c:numCache>
                <c:formatCode>0.00</c:formatCode>
                <c:ptCount val="9"/>
                <c:pt idx="0">
                  <c:v>4.6196393561045657E-2</c:v>
                </c:pt>
                <c:pt idx="1">
                  <c:v>5.5512395179625917E-2</c:v>
                </c:pt>
                <c:pt idx="2">
                  <c:v>0.19395621829713372</c:v>
                </c:pt>
                <c:pt idx="3">
                  <c:v>0.17612171555710709</c:v>
                </c:pt>
                <c:pt idx="4">
                  <c:v>0.13036748831969835</c:v>
                </c:pt>
                <c:pt idx="5">
                  <c:v>0.11951858051735664</c:v>
                </c:pt>
                <c:pt idx="6">
                  <c:v>0.11319728165181342</c:v>
                </c:pt>
                <c:pt idx="7">
                  <c:v>1.5336330459827296E-2</c:v>
                </c:pt>
                <c:pt idx="8">
                  <c:v>0.21513786401672652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89-A34C-8E26-645D24E0A481}"/>
            </c:ext>
          </c:extLst>
        </c:ser>
        <c:ser>
          <c:idx val="7"/>
          <c:order val="7"/>
          <c:tx>
            <c:strRef>
              <c:f>Feuil1!$J$57</c:f>
              <c:strCache>
                <c:ptCount val="1"/>
                <c:pt idx="0">
                  <c:v>3196</c:v>
                </c:pt>
              </c:strCache>
            </c:strRef>
          </c:tx>
          <c:marker>
            <c:symbol val="none"/>
          </c:marker>
          <c:cat>
            <c:numRef>
              <c:f>Feuil1!$B$58:$B$66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Feuil1!$J$58:$J$66</c:f>
              <c:numCache>
                <c:formatCode>0.00</c:formatCode>
                <c:ptCount val="9"/>
                <c:pt idx="0">
                  <c:v>6.1708559739293234E-2</c:v>
                </c:pt>
                <c:pt idx="1">
                  <c:v>5.5512395179625917E-2</c:v>
                </c:pt>
                <c:pt idx="2">
                  <c:v>0.14071070634390881</c:v>
                </c:pt>
                <c:pt idx="3">
                  <c:v>0.15458203770099743</c:v>
                </c:pt>
                <c:pt idx="4">
                  <c:v>0.10917818924976008</c:v>
                </c:pt>
                <c:pt idx="5">
                  <c:v>8.6989355690436643E-2</c:v>
                </c:pt>
                <c:pt idx="6">
                  <c:v>8.3907905549825745E-2</c:v>
                </c:pt>
                <c:pt idx="7">
                  <c:v>1.5336330459827296E-2</c:v>
                </c:pt>
                <c:pt idx="8">
                  <c:v>0.19031428029169439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2-2C49-8A4C-37040B2247DC}"/>
            </c:ext>
          </c:extLst>
        </c:ser>
        <c:ser>
          <c:idx val="8"/>
          <c:order val="8"/>
          <c:tx>
            <c:strRef>
              <c:f>Feuil1!$K$57</c:f>
              <c:strCache>
                <c:ptCount val="1"/>
                <c:pt idx="0">
                  <c:v>3196-251</c:v>
                </c:pt>
              </c:strCache>
            </c:strRef>
          </c:tx>
          <c:marker>
            <c:symbol val="none"/>
          </c:marker>
          <c:cat>
            <c:numRef>
              <c:f>Feuil1!$B$58:$B$66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Feuil1!$K$58:$K$66</c:f>
              <c:numCache>
                <c:formatCode>0.00</c:formatCode>
                <c:ptCount val="9"/>
                <c:pt idx="0">
                  <c:v>5.4021731073002233E-2</c:v>
                </c:pt>
                <c:pt idx="1">
                  <c:v>6.0475814711176135E-2</c:v>
                </c:pt>
                <c:pt idx="2">
                  <c:v>0.14695965562091029</c:v>
                </c:pt>
                <c:pt idx="3">
                  <c:v>0.12802300918152953</c:v>
                </c:pt>
                <c:pt idx="4">
                  <c:v>8.1149465649516639E-2</c:v>
                </c:pt>
                <c:pt idx="5">
                  <c:v>7.0264738268458249E-2</c:v>
                </c:pt>
                <c:pt idx="6">
                  <c:v>6.3223306689974779E-2</c:v>
                </c:pt>
                <c:pt idx="7">
                  <c:v>2.2514915086950804E-2</c:v>
                </c:pt>
                <c:pt idx="8">
                  <c:v>0.20290340759971492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2-2C49-8A4C-37040B2247DC}"/>
            </c:ext>
          </c:extLst>
        </c:ser>
        <c:ser>
          <c:idx val="9"/>
          <c:order val="9"/>
          <c:tx>
            <c:strRef>
              <c:f>Feuil1!$L$57</c:f>
              <c:strCache>
                <c:ptCount val="1"/>
                <c:pt idx="0">
                  <c:v>3196bis</c:v>
                </c:pt>
              </c:strCache>
            </c:strRef>
          </c:tx>
          <c:marker>
            <c:symbol val="none"/>
          </c:marker>
          <c:cat>
            <c:numRef>
              <c:f>Feuil1!$B$58:$B$66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Feuil1!$L$58:$L$66</c:f>
              <c:numCache>
                <c:formatCode>0.00</c:formatCode>
                <c:ptCount val="9"/>
                <c:pt idx="0">
                  <c:v>6.1708559739293234E-2</c:v>
                </c:pt>
                <c:pt idx="1">
                  <c:v>5.5512395179625917E-2</c:v>
                </c:pt>
                <c:pt idx="2">
                  <c:v>0.14695965562091029</c:v>
                </c:pt>
                <c:pt idx="3">
                  <c:v>0.13960488173134467</c:v>
                </c:pt>
                <c:pt idx="4">
                  <c:v>0.11134425100626788</c:v>
                </c:pt>
                <c:pt idx="5">
                  <c:v>9.6534673596667009E-2</c:v>
                </c:pt>
                <c:pt idx="6">
                  <c:v>8.8928706924876755E-2</c:v>
                </c:pt>
                <c:pt idx="7">
                  <c:v>3.6525629529765347E-2</c:v>
                </c:pt>
                <c:pt idx="8">
                  <c:v>0.20290340759971492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B2-2C49-8A4C-37040B224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Log10 differences from </a:t>
                </a:r>
                <a:r>
                  <a:rPr lang="fr-FR" sz="1400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4956517869037721E-2"/>
              <c:y val="0.1589127166914054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13303896794228787"/>
          <c:w val="0.11263196677532965"/>
          <c:h val="0.784236822160311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E. scotti Ph1 Post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016092106133791"/>
          <c:y val="0.13926917225446556"/>
          <c:w val="0.6619808112221266"/>
          <c:h val="0.74419845607708346"/>
        </c:manualLayout>
      </c:layout>
      <c:lineChart>
        <c:grouping val="standard"/>
        <c:varyColors val="0"/>
        <c:ser>
          <c:idx val="2"/>
          <c:order val="0"/>
          <c:tx>
            <c:strRef>
              <c:f>Feuil1!$J$67</c:f>
              <c:strCache>
                <c:ptCount val="1"/>
                <c:pt idx="0">
                  <c:v>Rock Creek n=10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Feuil1!$I$68:$I$74</c:f>
              <c:numCache>
                <c:formatCode>General</c:formatCode>
                <c:ptCount val="7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Feuil1!$J$68:$J$74</c:f>
              <c:numCache>
                <c:formatCode>0.000</c:formatCode>
                <c:ptCount val="7"/>
                <c:pt idx="0">
                  <c:v>5.6342098918148009E-2</c:v>
                </c:pt>
                <c:pt idx="1">
                  <c:v>5.7007386266577198E-2</c:v>
                </c:pt>
                <c:pt idx="2">
                  <c:v>0.16637269666504539</c:v>
                </c:pt>
                <c:pt idx="3">
                  <c:v>0.15934047406521379</c:v>
                </c:pt>
                <c:pt idx="4">
                  <c:v>0.12222618536499175</c:v>
                </c:pt>
                <c:pt idx="5">
                  <c:v>0.10094951439396138</c:v>
                </c:pt>
                <c:pt idx="6">
                  <c:v>9.9384632135911755E-2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C-9C4E-8562-A0CA237EDE5D}"/>
            </c:ext>
          </c:extLst>
        </c:ser>
        <c:ser>
          <c:idx val="0"/>
          <c:order val="1"/>
          <c:tx>
            <c:strRef>
              <c:f>Feuil1!$K$67</c:f>
              <c:strCache>
                <c:ptCount val="1"/>
                <c:pt idx="0">
                  <c:v>D logmin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Feuil1!$I$68:$I$74</c:f>
              <c:numCache>
                <c:formatCode>General</c:formatCode>
                <c:ptCount val="7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Feuil1!$K$68:$K$74</c:f>
              <c:numCache>
                <c:formatCode>0.000</c:formatCode>
                <c:ptCount val="7"/>
                <c:pt idx="0">
                  <c:v>2.1837047701600998E-2</c:v>
                </c:pt>
                <c:pt idx="1">
                  <c:v>2.9806994944724163E-2</c:v>
                </c:pt>
                <c:pt idx="2">
                  <c:v>0.14071070634390881</c:v>
                </c:pt>
                <c:pt idx="3">
                  <c:v>0.12802300918152953</c:v>
                </c:pt>
                <c:pt idx="4">
                  <c:v>8.1149465649516639E-2</c:v>
                </c:pt>
                <c:pt idx="5">
                  <c:v>7.0264738268458249E-2</c:v>
                </c:pt>
                <c:pt idx="6">
                  <c:v>6.3223306689974779E-2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C-9C4E-8562-A0CA237EDE5D}"/>
            </c:ext>
          </c:extLst>
        </c:ser>
        <c:ser>
          <c:idx val="1"/>
          <c:order val="2"/>
          <c:tx>
            <c:strRef>
              <c:f>Feuil1!$L$67</c:f>
              <c:strCache>
                <c:ptCount val="1"/>
                <c:pt idx="0">
                  <c:v>Dlogmax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Feuil1!$I$68:$I$74</c:f>
              <c:numCache>
                <c:formatCode>General</c:formatCode>
                <c:ptCount val="7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Feuil1!$L$68:$L$74</c:f>
              <c:numCache>
                <c:formatCode>0.000</c:formatCode>
                <c:ptCount val="7"/>
                <c:pt idx="0">
                  <c:v>9.1163539077568911E-2</c:v>
                </c:pt>
                <c:pt idx="1">
                  <c:v>7.9780969906562804E-2</c:v>
                </c:pt>
                <c:pt idx="2">
                  <c:v>0.19395621829713372</c:v>
                </c:pt>
                <c:pt idx="3">
                  <c:v>0.18307057551243489</c:v>
                </c:pt>
                <c:pt idx="4">
                  <c:v>0.14560745487643523</c:v>
                </c:pt>
                <c:pt idx="5">
                  <c:v>0.13274684625111166</c:v>
                </c:pt>
                <c:pt idx="6">
                  <c:v>0.1316806873458265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5C-9C4E-8562-A0CA237E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Log10 differences from </a:t>
                </a:r>
                <a:r>
                  <a:rPr lang="fr-FR" sz="1400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5590542757801277E-2"/>
              <c:y val="0.1945234025658852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23157943492357577"/>
          <c:w val="0.15629735988883742"/>
          <c:h val="0.274103147592484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Ph1 Post E. occidentalis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374570628335891"/>
          <c:y val="0.13738862830825391"/>
          <c:w val="0.61137253606721975"/>
          <c:h val="0.74722838890421728"/>
        </c:manualLayout>
      </c:layout>
      <c:lineChart>
        <c:grouping val="standard"/>
        <c:varyColors val="0"/>
        <c:ser>
          <c:idx val="2"/>
          <c:order val="0"/>
          <c:tx>
            <c:strRef>
              <c:f>Feuil1!$C$94</c:f>
              <c:strCache>
                <c:ptCount val="1"/>
                <c:pt idx="0">
                  <c:v>3832</c:v>
                </c:pt>
              </c:strCache>
            </c:strRef>
          </c:tx>
          <c:spPr>
            <a:ln w="34925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Feuil1!$C$95:$C$103</c:f>
              <c:numCache>
                <c:formatCode>0.000</c:formatCode>
                <c:ptCount val="9"/>
                <c:pt idx="0">
                  <c:v>6.9261697629739105E-2</c:v>
                </c:pt>
                <c:pt idx="1">
                  <c:v>7.50345348821011E-2</c:v>
                </c:pt>
                <c:pt idx="2">
                  <c:v>0.16518447572710926</c:v>
                </c:pt>
                <c:pt idx="3">
                  <c:v>0.16188127644249684</c:v>
                </c:pt>
                <c:pt idx="4">
                  <c:v>0.11990205464153325</c:v>
                </c:pt>
                <c:pt idx="5">
                  <c:v>0.11501807929068009</c:v>
                </c:pt>
                <c:pt idx="6">
                  <c:v>0.10845084662735172</c:v>
                </c:pt>
                <c:pt idx="7">
                  <c:v>5.6729015618052436E-2</c:v>
                </c:pt>
                <c:pt idx="8">
                  <c:v>0.17734930312732677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8-8C42-BA91-166313CAC14A}"/>
            </c:ext>
          </c:extLst>
        </c:ser>
        <c:ser>
          <c:idx val="0"/>
          <c:order val="1"/>
          <c:tx>
            <c:strRef>
              <c:f>Feuil1!$D$94</c:f>
              <c:strCache>
                <c:ptCount val="1"/>
                <c:pt idx="0">
                  <c:v>3817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Feuil1!$D$95:$D$103</c:f>
              <c:numCache>
                <c:formatCode>0.000</c:formatCode>
                <c:ptCount val="9"/>
                <c:pt idx="0">
                  <c:v>9.1163539077568911E-2</c:v>
                </c:pt>
                <c:pt idx="1">
                  <c:v>9.3716747849855286E-2</c:v>
                </c:pt>
                <c:pt idx="2">
                  <c:v>0.1710933353376296</c:v>
                </c:pt>
                <c:pt idx="3">
                  <c:v>0.16548540071132201</c:v>
                </c:pt>
                <c:pt idx="4">
                  <c:v>0.14058665350138422</c:v>
                </c:pt>
                <c:pt idx="7">
                  <c:v>8.2283120090440587E-2</c:v>
                </c:pt>
                <c:pt idx="8">
                  <c:v>0.17734930312732677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8-8C42-BA91-166313CAC14A}"/>
            </c:ext>
          </c:extLst>
        </c:ser>
        <c:ser>
          <c:idx val="1"/>
          <c:order val="2"/>
          <c:tx>
            <c:strRef>
              <c:f>Feuil1!$E$94</c:f>
              <c:strCache>
                <c:ptCount val="1"/>
                <c:pt idx="0">
                  <c:v>3731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Feuil1!$E$95:$E$103</c:f>
              <c:numCache>
                <c:formatCode>0.000</c:formatCode>
                <c:ptCount val="9"/>
                <c:pt idx="0">
                  <c:v>4.6196393561045657E-2</c:v>
                </c:pt>
                <c:pt idx="1">
                  <c:v>7.50345348821011E-2</c:v>
                </c:pt>
                <c:pt idx="2">
                  <c:v>0.17460044307932221</c:v>
                </c:pt>
                <c:pt idx="3">
                  <c:v>0.15088589214103365</c:v>
                </c:pt>
                <c:pt idx="4">
                  <c:v>8.6901794538607913E-2</c:v>
                </c:pt>
                <c:pt idx="5">
                  <c:v>0.1012297948050469</c:v>
                </c:pt>
                <c:pt idx="6">
                  <c:v>0.11319728165181342</c:v>
                </c:pt>
                <c:pt idx="7">
                  <c:v>6.3259882777010112E-2</c:v>
                </c:pt>
                <c:pt idx="8">
                  <c:v>0.17734930312732677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E8-8C42-BA91-166313CAC14A}"/>
            </c:ext>
          </c:extLst>
        </c:ser>
        <c:ser>
          <c:idx val="3"/>
          <c:order val="3"/>
          <c:tx>
            <c:strRef>
              <c:f>Feuil1!$F$94</c:f>
              <c:strCache>
                <c:ptCount val="1"/>
                <c:pt idx="0">
                  <c:v>3790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Feuil1!$F$95:$F$103</c:f>
              <c:numCache>
                <c:formatCode>0.000</c:formatCode>
                <c:ptCount val="9"/>
                <c:pt idx="0">
                  <c:v>8.3984954450445404E-2</c:v>
                </c:pt>
                <c:pt idx="1">
                  <c:v>8.9120996160706012E-2</c:v>
                </c:pt>
                <c:pt idx="2">
                  <c:v>0.18267520788744473</c:v>
                </c:pt>
                <c:pt idx="3">
                  <c:v>0.16188127644249684</c:v>
                </c:pt>
                <c:pt idx="4">
                  <c:v>0.1355071279721094</c:v>
                </c:pt>
                <c:pt idx="5">
                  <c:v>0.12397292194360654</c:v>
                </c:pt>
                <c:pt idx="6">
                  <c:v>0.12253730790595685</c:v>
                </c:pt>
                <c:pt idx="7">
                  <c:v>7.6034170813438884E-2</c:v>
                </c:pt>
                <c:pt idx="8">
                  <c:v>0.19031428029169439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E8-8C42-BA91-166313CAC14A}"/>
            </c:ext>
          </c:extLst>
        </c:ser>
        <c:ser>
          <c:idx val="4"/>
          <c:order val="4"/>
          <c:tx>
            <c:strRef>
              <c:f>Feuil1!$G$94</c:f>
              <c:strCache>
                <c:ptCount val="1"/>
                <c:pt idx="0">
                  <c:v>3803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Feuil1!$G$95:$G$103</c:f>
              <c:numCache>
                <c:formatCode>0.000</c:formatCode>
                <c:ptCount val="9"/>
                <c:pt idx="0">
                  <c:v>4.6196393561045657E-2</c:v>
                </c:pt>
                <c:pt idx="1">
                  <c:v>7.0235652000332438E-2</c:v>
                </c:pt>
                <c:pt idx="2">
                  <c:v>0.1710933353376296</c:v>
                </c:pt>
                <c:pt idx="3">
                  <c:v>0.15458203770099743</c:v>
                </c:pt>
                <c:pt idx="4">
                  <c:v>0.14058665350138422</c:v>
                </c:pt>
                <c:pt idx="5">
                  <c:v>9.9357832933046009E-2</c:v>
                </c:pt>
                <c:pt idx="6">
                  <c:v>0.11319728165181342</c:v>
                </c:pt>
                <c:pt idx="7">
                  <c:v>4.336505406007074E-2</c:v>
                </c:pt>
                <c:pt idx="8">
                  <c:v>0.19031428029169439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E8-8C42-BA91-166313CAC14A}"/>
            </c:ext>
          </c:extLst>
        </c:ser>
        <c:ser>
          <c:idx val="5"/>
          <c:order val="5"/>
          <c:tx>
            <c:strRef>
              <c:f>Feuil1!$H$94</c:f>
              <c:strCache>
                <c:ptCount val="1"/>
                <c:pt idx="0">
                  <c:v>3660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Feuil1!$H$95:$H$103</c:f>
              <c:numCache>
                <c:formatCode>0.000</c:formatCode>
                <c:ptCount val="9"/>
                <c:pt idx="0">
                  <c:v>5.4021731073002233E-2</c:v>
                </c:pt>
                <c:pt idx="1">
                  <c:v>7.50345348821011E-2</c:v>
                </c:pt>
                <c:pt idx="2">
                  <c:v>0.1710933353376296</c:v>
                </c:pt>
                <c:pt idx="3">
                  <c:v>0.15088589214103365</c:v>
                </c:pt>
                <c:pt idx="4">
                  <c:v>0.13036748831969835</c:v>
                </c:pt>
                <c:pt idx="5">
                  <c:v>0.10587469985081044</c:v>
                </c:pt>
                <c:pt idx="6">
                  <c:v>0.10461599184819992</c:v>
                </c:pt>
                <c:pt idx="7">
                  <c:v>5.009843671903913E-2</c:v>
                </c:pt>
                <c:pt idx="8">
                  <c:v>0.20290340759971492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E8-8C42-BA91-166313CAC14A}"/>
            </c:ext>
          </c:extLst>
        </c:ser>
        <c:ser>
          <c:idx val="6"/>
          <c:order val="6"/>
          <c:tx>
            <c:strRef>
              <c:f>Feuil1!$I$94</c:f>
              <c:strCache>
                <c:ptCount val="1"/>
                <c:pt idx="0">
                  <c:v>3691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Feuil1!$I$95:$I$103</c:f>
              <c:numCache>
                <c:formatCode>0.000</c:formatCode>
                <c:ptCount val="9"/>
                <c:pt idx="0">
                  <c:v>8.3984954450445404E-2</c:v>
                </c:pt>
                <c:pt idx="1">
                  <c:v>8.9582765988264423E-2</c:v>
                </c:pt>
                <c:pt idx="2">
                  <c:v>0.18267520788744473</c:v>
                </c:pt>
                <c:pt idx="3">
                  <c:v>0.16905986106962034</c:v>
                </c:pt>
                <c:pt idx="4">
                  <c:v>0.14058665350138422</c:v>
                </c:pt>
                <c:pt idx="5">
                  <c:v>0.11951858051735664</c:v>
                </c:pt>
                <c:pt idx="6">
                  <c:v>0.14240455273759967</c:v>
                </c:pt>
                <c:pt idx="7">
                  <c:v>5.6729015618052436E-2</c:v>
                </c:pt>
                <c:pt idx="8">
                  <c:v>0.23861895986624937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E8-8C42-BA91-166313CAC14A}"/>
            </c:ext>
          </c:extLst>
        </c:ser>
        <c:ser>
          <c:idx val="7"/>
          <c:order val="7"/>
          <c:tx>
            <c:strRef>
              <c:f>Feuil1!$J$94</c:f>
              <c:strCache>
                <c:ptCount val="1"/>
                <c:pt idx="0">
                  <c:v>3723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Feuil1!$J$95:$J$103</c:f>
              <c:numCache>
                <c:formatCode>0.000</c:formatCode>
                <c:ptCount val="9"/>
                <c:pt idx="0">
                  <c:v>4.6196393561045657E-2</c:v>
                </c:pt>
                <c:pt idx="1">
                  <c:v>7.50345348821011E-2</c:v>
                </c:pt>
                <c:pt idx="2">
                  <c:v>0.1710933353376296</c:v>
                </c:pt>
                <c:pt idx="3">
                  <c:v>0.13191805306505366</c:v>
                </c:pt>
                <c:pt idx="4">
                  <c:v>0.10917818924976008</c:v>
                </c:pt>
                <c:pt idx="5">
                  <c:v>0.10587469985081044</c:v>
                </c:pt>
                <c:pt idx="6">
                  <c:v>0.12253730790595685</c:v>
                </c:pt>
                <c:pt idx="7">
                  <c:v>4.336505406007074E-2</c:v>
                </c:pt>
                <c:pt idx="8">
                  <c:v>0.26089535457740176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0E8-8C42-BA91-166313CAC14A}"/>
            </c:ext>
          </c:extLst>
        </c:ser>
        <c:ser>
          <c:idx val="8"/>
          <c:order val="8"/>
          <c:tx>
            <c:strRef>
              <c:f>Feuil1!$K$94</c:f>
              <c:strCache>
                <c:ptCount val="1"/>
                <c:pt idx="0">
                  <c:v>3749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Feuil1!$K$95:$K$103</c:f>
              <c:numCache>
                <c:formatCode>0.000</c:formatCode>
                <c:ptCount val="9"/>
                <c:pt idx="0">
                  <c:v>5.4021731073002233E-2</c:v>
                </c:pt>
                <c:pt idx="1">
                  <c:v>7.50345348821011E-2</c:v>
                </c:pt>
                <c:pt idx="2">
                  <c:v>0.18835234077913521</c:v>
                </c:pt>
                <c:pt idx="3">
                  <c:v>0.15458203770099743</c:v>
                </c:pt>
                <c:pt idx="4">
                  <c:v>0.14159546808252932</c:v>
                </c:pt>
                <c:pt idx="5">
                  <c:v>0.11501807929068009</c:v>
                </c:pt>
                <c:pt idx="6">
                  <c:v>0.11319728165181342</c:v>
                </c:pt>
                <c:pt idx="7">
                  <c:v>2.9576769574437556E-2</c:v>
                </c:pt>
                <c:pt idx="8">
                  <c:v>0.21513786401672652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0E8-8C42-BA91-166313CAC14A}"/>
            </c:ext>
          </c:extLst>
        </c:ser>
        <c:ser>
          <c:idx val="9"/>
          <c:order val="9"/>
          <c:tx>
            <c:strRef>
              <c:f>Feuil1!$L$94</c:f>
              <c:strCache>
                <c:ptCount val="1"/>
                <c:pt idx="0">
                  <c:v>3761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Feuil1!$L$95:$L$103</c:f>
              <c:numCache>
                <c:formatCode>0.000</c:formatCode>
                <c:ptCount val="9"/>
                <c:pt idx="0">
                  <c:v>8.3984954450445404E-2</c:v>
                </c:pt>
                <c:pt idx="1">
                  <c:v>6.5383149205920255E-2</c:v>
                </c:pt>
                <c:pt idx="2">
                  <c:v>0.16518447572710926</c:v>
                </c:pt>
                <c:pt idx="3">
                  <c:v>0.16905986106962034</c:v>
                </c:pt>
                <c:pt idx="4">
                  <c:v>0.12516629463389051</c:v>
                </c:pt>
                <c:pt idx="5">
                  <c:v>0.11501807929068009</c:v>
                </c:pt>
                <c:pt idx="6">
                  <c:v>0.10557788478162156</c:v>
                </c:pt>
                <c:pt idx="7">
                  <c:v>3.6525629529765347E-2</c:v>
                </c:pt>
                <c:pt idx="8">
                  <c:v>0.21513786401672652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E8-8C42-BA91-166313CAC14A}"/>
            </c:ext>
          </c:extLst>
        </c:ser>
        <c:ser>
          <c:idx val="10"/>
          <c:order val="10"/>
          <c:tx>
            <c:strRef>
              <c:f>Feuil1!$M$94</c:f>
              <c:strCache>
                <c:ptCount val="1"/>
                <c:pt idx="0">
                  <c:v>3664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Feuil1!$M$95:$M$103</c:f>
              <c:numCache>
                <c:formatCode>0.000</c:formatCode>
                <c:ptCount val="9"/>
                <c:pt idx="0">
                  <c:v>3.8227463889770386E-2</c:v>
                </c:pt>
                <c:pt idx="1">
                  <c:v>4.5412068275300088E-2</c:v>
                </c:pt>
                <c:pt idx="2">
                  <c:v>0.21567546799037007</c:v>
                </c:pt>
                <c:pt idx="3">
                  <c:v>0.17612171555710709</c:v>
                </c:pt>
                <c:pt idx="4">
                  <c:v>0.13036748831969835</c:v>
                </c:pt>
                <c:pt idx="5">
                  <c:v>0.14134701801302918</c:v>
                </c:pt>
                <c:pt idx="6">
                  <c:v>0.10365196374558305</c:v>
                </c:pt>
                <c:pt idx="7">
                  <c:v>6.1307363912099788E-4</c:v>
                </c:pt>
                <c:pt idx="8">
                  <c:v>0.21513786401672652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E8-8C42-BA91-166313CAC14A}"/>
            </c:ext>
          </c:extLst>
        </c:ser>
        <c:ser>
          <c:idx val="11"/>
          <c:order val="11"/>
          <c:tx>
            <c:strRef>
              <c:f>Feuil1!$N$94</c:f>
              <c:strCache>
                <c:ptCount val="1"/>
                <c:pt idx="0">
                  <c:v>3797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Feuil1!$N$95:$N$103</c:f>
              <c:numCache>
                <c:formatCode>0.000</c:formatCode>
                <c:ptCount val="9"/>
                <c:pt idx="0">
                  <c:v>5.4021731073002233E-2</c:v>
                </c:pt>
                <c:pt idx="1">
                  <c:v>6.0475814711176135E-2</c:v>
                </c:pt>
                <c:pt idx="2">
                  <c:v>0.19395621829713372</c:v>
                </c:pt>
                <c:pt idx="3">
                  <c:v>0.16548540071132201</c:v>
                </c:pt>
                <c:pt idx="4">
                  <c:v>0.14058665350138422</c:v>
                </c:pt>
                <c:pt idx="5">
                  <c:v>0.11501807929068009</c:v>
                </c:pt>
                <c:pt idx="6">
                  <c:v>0.11789240286019331</c:v>
                </c:pt>
                <c:pt idx="7">
                  <c:v>2.2514915086950804E-2</c:v>
                </c:pt>
                <c:pt idx="8">
                  <c:v>0.1639853415693453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E8-8C42-BA91-166313CAC14A}"/>
            </c:ext>
          </c:extLst>
        </c:ser>
        <c:ser>
          <c:idx val="12"/>
          <c:order val="12"/>
          <c:tx>
            <c:strRef>
              <c:f>Feuil1!$O$94</c:f>
              <c:strCache>
                <c:ptCount val="1"/>
                <c:pt idx="0">
                  <c:v>3821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Feuil1!$O$95:$O$103</c:f>
              <c:numCache>
                <c:formatCode>0.000</c:formatCode>
                <c:ptCount val="9"/>
                <c:pt idx="0">
                  <c:v>6.1708559739293234E-2</c:v>
                </c:pt>
                <c:pt idx="1">
                  <c:v>7.50345348821011E-2</c:v>
                </c:pt>
                <c:pt idx="2">
                  <c:v>0.19395621829713372</c:v>
                </c:pt>
                <c:pt idx="3">
                  <c:v>0.16188127644249684</c:v>
                </c:pt>
                <c:pt idx="5">
                  <c:v>0.14134701801302918</c:v>
                </c:pt>
                <c:pt idx="6">
                  <c:v>0.1271330595951059</c:v>
                </c:pt>
                <c:pt idx="7">
                  <c:v>4.336505406007074E-2</c:v>
                </c:pt>
                <c:pt idx="8">
                  <c:v>0.23861895986624937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E8-8C42-BA91-166313CAC14A}"/>
            </c:ext>
          </c:extLst>
        </c:ser>
        <c:ser>
          <c:idx val="13"/>
          <c:order val="13"/>
          <c:tx>
            <c:strRef>
              <c:f>Feuil1!$P$94</c:f>
              <c:strCache>
                <c:ptCount val="1"/>
                <c:pt idx="0">
                  <c:v>3662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Feuil1!$P$95:$P$103</c:f>
              <c:numCache>
                <c:formatCode>0.000</c:formatCode>
                <c:ptCount val="9"/>
                <c:pt idx="0">
                  <c:v>4.6196393561045657E-2</c:v>
                </c:pt>
                <c:pt idx="1">
                  <c:v>6.0475814711176135E-2</c:v>
                </c:pt>
                <c:pt idx="2">
                  <c:v>0.13437052831288976</c:v>
                </c:pt>
                <c:pt idx="3">
                  <c:v>0.12409271555309709</c:v>
                </c:pt>
                <c:pt idx="4">
                  <c:v>0.10917818924976008</c:v>
                </c:pt>
                <c:pt idx="5">
                  <c:v>9.6534673596667009E-2</c:v>
                </c:pt>
                <c:pt idx="6">
                  <c:v>8.8928706924876755E-2</c:v>
                </c:pt>
                <c:pt idx="7">
                  <c:v>3.6525629529765347E-2</c:v>
                </c:pt>
                <c:pt idx="8">
                  <c:v>0.1639853415693453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0E8-8C42-BA91-166313CAC14A}"/>
            </c:ext>
          </c:extLst>
        </c:ser>
        <c:ser>
          <c:idx val="14"/>
          <c:order val="14"/>
          <c:tx>
            <c:strRef>
              <c:f>Feuil1!$Q$94</c:f>
              <c:strCache>
                <c:ptCount val="1"/>
                <c:pt idx="0">
                  <c:v>3834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Feuil1!$Q$95:$Q$103</c:f>
              <c:numCache>
                <c:formatCode>0.000</c:formatCode>
                <c:ptCount val="9"/>
                <c:pt idx="0">
                  <c:v>3.8227463889770386E-2</c:v>
                </c:pt>
                <c:pt idx="1">
                  <c:v>7.9780969906562804E-2</c:v>
                </c:pt>
                <c:pt idx="2">
                  <c:v>0.19395621829713372</c:v>
                </c:pt>
                <c:pt idx="3">
                  <c:v>0.17612171555710709</c:v>
                </c:pt>
                <c:pt idx="4">
                  <c:v>9.8182804948296898E-2</c:v>
                </c:pt>
                <c:pt idx="5">
                  <c:v>0.12838204084866156</c:v>
                </c:pt>
                <c:pt idx="6">
                  <c:v>0.1316806873458265</c:v>
                </c:pt>
                <c:pt idx="7">
                  <c:v>4.336505406007074E-2</c:v>
                </c:pt>
                <c:pt idx="8">
                  <c:v>0.21513786401672652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0E8-8C42-BA91-166313CAC14A}"/>
            </c:ext>
          </c:extLst>
        </c:ser>
        <c:ser>
          <c:idx val="15"/>
          <c:order val="15"/>
          <c:tx>
            <c:strRef>
              <c:f>Feuil1!$R$94</c:f>
              <c:strCache>
                <c:ptCount val="1"/>
                <c:pt idx="0">
                  <c:v>3775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Feuil1!$R$95:$R$103</c:f>
              <c:numCache>
                <c:formatCode>0.000</c:formatCode>
                <c:ptCount val="9"/>
                <c:pt idx="0">
                  <c:v>9.1163539077568911E-2</c:v>
                </c:pt>
                <c:pt idx="1">
                  <c:v>8.4476091114942475E-2</c:v>
                </c:pt>
                <c:pt idx="2">
                  <c:v>0.2049516025985969</c:v>
                </c:pt>
                <c:pt idx="3">
                  <c:v>0.17612171555710709</c:v>
                </c:pt>
                <c:pt idx="4">
                  <c:v>0.14560745487643523</c:v>
                </c:pt>
                <c:pt idx="5">
                  <c:v>0.13448055906011236</c:v>
                </c:pt>
                <c:pt idx="6">
                  <c:v>0.14063552999875295</c:v>
                </c:pt>
                <c:pt idx="7">
                  <c:v>2.9576769574437556E-2</c:v>
                </c:pt>
                <c:pt idx="8">
                  <c:v>0.26089535457740176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0E8-8C42-BA91-166313CAC14A}"/>
            </c:ext>
          </c:extLst>
        </c:ser>
        <c:ser>
          <c:idx val="16"/>
          <c:order val="16"/>
          <c:tx>
            <c:strRef>
              <c:f>Feuil1!$S$94</c:f>
              <c:strCache>
                <c:ptCount val="1"/>
                <c:pt idx="0">
                  <c:v>3753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Feuil1!$S$95:$S$103</c:f>
              <c:numCache>
                <c:formatCode>0.000</c:formatCode>
                <c:ptCount val="9"/>
                <c:pt idx="0">
                  <c:v>3.8227463889770386E-2</c:v>
                </c:pt>
                <c:pt idx="1">
                  <c:v>6.5383149205920255E-2</c:v>
                </c:pt>
                <c:pt idx="2">
                  <c:v>0.1481987277364587</c:v>
                </c:pt>
                <c:pt idx="3">
                  <c:v>0.14865301070874182</c:v>
                </c:pt>
                <c:pt idx="4">
                  <c:v>0.11990205464153325</c:v>
                </c:pt>
                <c:pt idx="5">
                  <c:v>9.6534673596667009E-2</c:v>
                </c:pt>
                <c:pt idx="6">
                  <c:v>0.10365196374558305</c:v>
                </c:pt>
                <c:pt idx="7">
                  <c:v>2.9576769574437556E-2</c:v>
                </c:pt>
                <c:pt idx="8">
                  <c:v>0.23861895986624937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0E8-8C42-BA91-166313CAC14A}"/>
            </c:ext>
          </c:extLst>
        </c:ser>
        <c:ser>
          <c:idx val="17"/>
          <c:order val="17"/>
          <c:tx>
            <c:strRef>
              <c:f>Feuil1!$T$94</c:f>
              <c:strCache>
                <c:ptCount val="1"/>
                <c:pt idx="0">
                  <c:v>3826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Feuil1!$T$95:$T$103</c:f>
              <c:numCache>
                <c:formatCode>0.000</c:formatCode>
                <c:ptCount val="9"/>
                <c:pt idx="0">
                  <c:v>3.8227463889770386E-2</c:v>
                </c:pt>
                <c:pt idx="1">
                  <c:v>7.0235652000332438E-2</c:v>
                </c:pt>
                <c:pt idx="2">
                  <c:v>0.19395621829713372</c:v>
                </c:pt>
                <c:pt idx="3">
                  <c:v>0.15088589214103365</c:v>
                </c:pt>
                <c:pt idx="4">
                  <c:v>0.12516629463389051</c:v>
                </c:pt>
                <c:pt idx="5">
                  <c:v>0.13274684625111166</c:v>
                </c:pt>
                <c:pt idx="6">
                  <c:v>0.11319728165181342</c:v>
                </c:pt>
                <c:pt idx="7">
                  <c:v>5.009843671903913E-2</c:v>
                </c:pt>
                <c:pt idx="8">
                  <c:v>0.21513786401672652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0E8-8C42-BA91-166313CAC14A}"/>
            </c:ext>
          </c:extLst>
        </c:ser>
        <c:ser>
          <c:idx val="18"/>
          <c:order val="18"/>
          <c:tx>
            <c:strRef>
              <c:f>Feuil1!$U$94</c:f>
              <c:strCache>
                <c:ptCount val="1"/>
                <c:pt idx="0">
                  <c:v>3678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Feuil1!$U$95:$U$103</c:f>
              <c:numCache>
                <c:formatCode>0.000</c:formatCode>
                <c:ptCount val="9"/>
                <c:pt idx="0">
                  <c:v>6.1708559739293234E-2</c:v>
                </c:pt>
                <c:pt idx="1">
                  <c:v>8.4476091114942475E-2</c:v>
                </c:pt>
                <c:pt idx="2">
                  <c:v>0.18609038523925725</c:v>
                </c:pt>
                <c:pt idx="3">
                  <c:v>0.14790615844918387</c:v>
                </c:pt>
                <c:pt idx="4">
                  <c:v>0.13036748831969835</c:v>
                </c:pt>
                <c:pt idx="5">
                  <c:v>0.13274684625111166</c:v>
                </c:pt>
                <c:pt idx="6">
                  <c:v>0.1271330595951059</c:v>
                </c:pt>
                <c:pt idx="7">
                  <c:v>5.009843671903913E-2</c:v>
                </c:pt>
                <c:pt idx="8">
                  <c:v>0.20290340759971492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0E8-8C42-BA91-166313CAC14A}"/>
            </c:ext>
          </c:extLst>
        </c:ser>
        <c:ser>
          <c:idx val="19"/>
          <c:order val="19"/>
          <c:tx>
            <c:strRef>
              <c:f>Feuil1!$V$94</c:f>
              <c:strCache>
                <c:ptCount val="1"/>
                <c:pt idx="0">
                  <c:v>3746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Feuil1!$V$95:$V$103</c:f>
              <c:numCache>
                <c:formatCode>0.000</c:formatCode>
                <c:ptCount val="9"/>
                <c:pt idx="0">
                  <c:v>6.1708559739293234E-2</c:v>
                </c:pt>
                <c:pt idx="1">
                  <c:v>6.0475814711176135E-2</c:v>
                </c:pt>
                <c:pt idx="2">
                  <c:v>0.19395621829713372</c:v>
                </c:pt>
                <c:pt idx="3">
                  <c:v>0.16188127644249684</c:v>
                </c:pt>
                <c:pt idx="4">
                  <c:v>0.13036748831969835</c:v>
                </c:pt>
                <c:pt idx="5">
                  <c:v>0.10587469985081044</c:v>
                </c:pt>
                <c:pt idx="6">
                  <c:v>0.10365196374558305</c:v>
                </c:pt>
                <c:pt idx="7">
                  <c:v>8.0370917183278934E-3</c:v>
                </c:pt>
                <c:pt idx="8">
                  <c:v>0.26089535457740176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0E8-8C42-BA91-166313CAC14A}"/>
            </c:ext>
          </c:extLst>
        </c:ser>
        <c:ser>
          <c:idx val="20"/>
          <c:order val="20"/>
          <c:tx>
            <c:strRef>
              <c:f>Feuil1!$W$94</c:f>
              <c:strCache>
                <c:ptCount val="1"/>
                <c:pt idx="0">
                  <c:v>3764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Feuil1!$W$95:$W$103</c:f>
              <c:numCache>
                <c:formatCode>0.000</c:formatCode>
                <c:ptCount val="9"/>
                <c:pt idx="0">
                  <c:v>3.0109573667590706E-2</c:v>
                </c:pt>
                <c:pt idx="1">
                  <c:v>5.049159380457513E-2</c:v>
                </c:pt>
                <c:pt idx="2">
                  <c:v>0.16518447572710926</c:v>
                </c:pt>
                <c:pt idx="3">
                  <c:v>0.15458203770099743</c:v>
                </c:pt>
                <c:pt idx="4">
                  <c:v>0.11349956303240272</c:v>
                </c:pt>
                <c:pt idx="5">
                  <c:v>0.11501807929068009</c:v>
                </c:pt>
                <c:pt idx="6">
                  <c:v>0.10365196374558305</c:v>
                </c:pt>
                <c:pt idx="7">
                  <c:v>2.9576769574437556E-2</c:v>
                </c:pt>
                <c:pt idx="8">
                  <c:v>0.17734930312732677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0E8-8C42-BA91-166313CAC14A}"/>
            </c:ext>
          </c:extLst>
        </c:ser>
        <c:ser>
          <c:idx val="21"/>
          <c:order val="21"/>
          <c:tx>
            <c:strRef>
              <c:f>Feuil1!$X$94</c:f>
              <c:strCache>
                <c:ptCount val="1"/>
                <c:pt idx="0">
                  <c:v>3587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Feuil1!$X$95:$X$103</c:f>
              <c:numCache>
                <c:formatCode>0.000</c:formatCode>
                <c:ptCount val="9"/>
                <c:pt idx="0">
                  <c:v>3.8227463889770386E-2</c:v>
                </c:pt>
                <c:pt idx="1">
                  <c:v>6.0475814711176135E-2</c:v>
                </c:pt>
                <c:pt idx="2">
                  <c:v>0.17692287899835346</c:v>
                </c:pt>
                <c:pt idx="3">
                  <c:v>0.15458203770099743</c:v>
                </c:pt>
                <c:pt idx="4">
                  <c:v>0.11990205464153325</c:v>
                </c:pt>
                <c:pt idx="5">
                  <c:v>0.11951858051735664</c:v>
                </c:pt>
                <c:pt idx="6">
                  <c:v>0.11789240286019331</c:v>
                </c:pt>
                <c:pt idx="7">
                  <c:v>4.336505406007074E-2</c:v>
                </c:pt>
                <c:pt idx="8">
                  <c:v>0.17734930312732677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60E8-8C42-BA91-166313CAC14A}"/>
            </c:ext>
          </c:extLst>
        </c:ser>
        <c:ser>
          <c:idx val="22"/>
          <c:order val="22"/>
          <c:tx>
            <c:strRef>
              <c:f>Feuil1!$Y$94</c:f>
              <c:strCache>
                <c:ptCount val="1"/>
                <c:pt idx="0">
                  <c:v>3734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Feuil1!$Y$95:$Y$103</c:f>
              <c:numCache>
                <c:formatCode>0.000</c:formatCode>
                <c:ptCount val="9"/>
                <c:pt idx="0">
                  <c:v>3.8227463889770386E-2</c:v>
                </c:pt>
                <c:pt idx="1">
                  <c:v>4.0272428622889045E-2</c:v>
                </c:pt>
                <c:pt idx="2">
                  <c:v>0.16518447572710926</c:v>
                </c:pt>
                <c:pt idx="3">
                  <c:v>0.11612378588182182</c:v>
                </c:pt>
                <c:pt idx="4">
                  <c:v>7.5319921988792782E-2</c:v>
                </c:pt>
                <c:pt idx="5">
                  <c:v>8.6989355690436643E-2</c:v>
                </c:pt>
                <c:pt idx="6">
                  <c:v>9.4878039438077932E-2</c:v>
                </c:pt>
                <c:pt idx="7">
                  <c:v>8.0370917183278934E-3</c:v>
                </c:pt>
                <c:pt idx="8">
                  <c:v>0.13595661796910186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0E8-8C42-BA91-166313CAC14A}"/>
            </c:ext>
          </c:extLst>
        </c:ser>
        <c:ser>
          <c:idx val="23"/>
          <c:order val="23"/>
          <c:tx>
            <c:strRef>
              <c:f>Feuil1!$Z$94</c:f>
              <c:strCache>
                <c:ptCount val="1"/>
                <c:pt idx="0">
                  <c:v>3752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Feuil1!$Z$95:$Z$103</c:f>
              <c:numCache>
                <c:formatCode>0.000</c:formatCode>
                <c:ptCount val="9"/>
                <c:pt idx="0">
                  <c:v>4.6196393561045657E-2</c:v>
                </c:pt>
                <c:pt idx="1">
                  <c:v>6.2936413258832813E-2</c:v>
                </c:pt>
                <c:pt idx="2">
                  <c:v>0.19395621829713372</c:v>
                </c:pt>
                <c:pt idx="3">
                  <c:v>0.17612171555710709</c:v>
                </c:pt>
                <c:pt idx="4">
                  <c:v>0.14360609427516313</c:v>
                </c:pt>
                <c:pt idx="5">
                  <c:v>0.12397292194360654</c:v>
                </c:pt>
                <c:pt idx="6">
                  <c:v>0.11319728165181342</c:v>
                </c:pt>
                <c:pt idx="7">
                  <c:v>2.9576769574437556E-2</c:v>
                </c:pt>
                <c:pt idx="8">
                  <c:v>0.21513786401672652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0E8-8C42-BA91-166313CAC14A}"/>
            </c:ext>
          </c:extLst>
        </c:ser>
        <c:ser>
          <c:idx val="24"/>
          <c:order val="24"/>
          <c:tx>
            <c:strRef>
              <c:f>Feuil1!$AA$94</c:f>
              <c:strCache>
                <c:ptCount val="1"/>
                <c:pt idx="0">
                  <c:v>3802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Feuil1!$AA$95:$AA$103</c:f>
              <c:numCache>
                <c:formatCode>0.000</c:formatCode>
                <c:ptCount val="9"/>
                <c:pt idx="0">
                  <c:v>8.3984954450445404E-2</c:v>
                </c:pt>
                <c:pt idx="1">
                  <c:v>9.3716747849855286E-2</c:v>
                </c:pt>
                <c:pt idx="2">
                  <c:v>0.2049516025985969</c:v>
                </c:pt>
                <c:pt idx="3">
                  <c:v>0.18991000004274028</c:v>
                </c:pt>
                <c:pt idx="4">
                  <c:v>0.14159546808252932</c:v>
                </c:pt>
                <c:pt idx="5">
                  <c:v>0.13448055906011236</c:v>
                </c:pt>
                <c:pt idx="6">
                  <c:v>0.14766879272995692</c:v>
                </c:pt>
                <c:pt idx="7">
                  <c:v>6.9693992782420056E-2</c:v>
                </c:pt>
                <c:pt idx="8">
                  <c:v>0.19031428029169439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0E8-8C42-BA91-166313CAC14A}"/>
            </c:ext>
          </c:extLst>
        </c:ser>
        <c:ser>
          <c:idx val="25"/>
          <c:order val="25"/>
          <c:tx>
            <c:strRef>
              <c:f>Feuil1!$AB$94</c:f>
              <c:strCache>
                <c:ptCount val="1"/>
                <c:pt idx="0">
                  <c:v>3711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Feuil1!$AB$95:$AB$103</c:f>
              <c:numCache>
                <c:formatCode>0.000</c:formatCode>
                <c:ptCount val="9"/>
                <c:pt idx="0">
                  <c:v>6.9261697629739105E-2</c:v>
                </c:pt>
                <c:pt idx="1">
                  <c:v>7.50345348821011E-2</c:v>
                </c:pt>
                <c:pt idx="2">
                  <c:v>0.2049516025985969</c:v>
                </c:pt>
                <c:pt idx="3">
                  <c:v>0.17612171555710709</c:v>
                </c:pt>
                <c:pt idx="4">
                  <c:v>0.1355071279721094</c:v>
                </c:pt>
                <c:pt idx="5">
                  <c:v>0.14134701801302918</c:v>
                </c:pt>
                <c:pt idx="6">
                  <c:v>0.1316806873458265</c:v>
                </c:pt>
                <c:pt idx="7">
                  <c:v>5.6729015618052436E-2</c:v>
                </c:pt>
                <c:pt idx="8">
                  <c:v>0.19031428029169439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0E8-8C42-BA91-166313CAC14A}"/>
            </c:ext>
          </c:extLst>
        </c:ser>
        <c:ser>
          <c:idx val="26"/>
          <c:order val="26"/>
          <c:tx>
            <c:strRef>
              <c:f>Feuil1!$AC$94</c:f>
              <c:strCache>
                <c:ptCount val="1"/>
                <c:pt idx="0">
                  <c:v>3806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Feuil1!$AC$95:$AC$103</c:f>
              <c:numCache>
                <c:formatCode>0.000</c:formatCode>
                <c:ptCount val="9"/>
                <c:pt idx="0">
                  <c:v>6.9261697629739105E-2</c:v>
                </c:pt>
                <c:pt idx="1">
                  <c:v>7.9780969906562804E-2</c:v>
                </c:pt>
                <c:pt idx="2">
                  <c:v>0.18835234077913521</c:v>
                </c:pt>
                <c:pt idx="3">
                  <c:v>0.16905986106962034</c:v>
                </c:pt>
                <c:pt idx="4">
                  <c:v>0.14058665350138422</c:v>
                </c:pt>
                <c:pt idx="5">
                  <c:v>0.12397292194360654</c:v>
                </c:pt>
                <c:pt idx="6">
                  <c:v>0.11319728165181342</c:v>
                </c:pt>
                <c:pt idx="7">
                  <c:v>5.009843671903913E-2</c:v>
                </c:pt>
                <c:pt idx="8">
                  <c:v>0.23861895986624937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60E8-8C42-BA91-166313CAC14A}"/>
            </c:ext>
          </c:extLst>
        </c:ser>
        <c:ser>
          <c:idx val="27"/>
          <c:order val="27"/>
          <c:tx>
            <c:strRef>
              <c:f>Feuil1!$AD$94</c:f>
              <c:strCache>
                <c:ptCount val="1"/>
                <c:pt idx="0">
                  <c:v>3703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Feuil1!$AD$95:$AD$103</c:f>
              <c:numCache>
                <c:formatCode>0.000</c:formatCode>
                <c:ptCount val="9"/>
                <c:pt idx="0">
                  <c:v>6.1708559739293234E-2</c:v>
                </c:pt>
                <c:pt idx="1">
                  <c:v>7.50345348821011E-2</c:v>
                </c:pt>
                <c:pt idx="2">
                  <c:v>0.2049516025985969</c:v>
                </c:pt>
                <c:pt idx="3">
                  <c:v>0.16905986106962034</c:v>
                </c:pt>
                <c:pt idx="4">
                  <c:v>0.16033071169714153</c:v>
                </c:pt>
                <c:pt idx="5">
                  <c:v>0.13274684625111166</c:v>
                </c:pt>
                <c:pt idx="6">
                  <c:v>0.1316806873458265</c:v>
                </c:pt>
                <c:pt idx="7">
                  <c:v>3.6525629529765347E-2</c:v>
                </c:pt>
                <c:pt idx="8">
                  <c:v>0.23861895986624937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0E8-8C42-BA91-166313CAC14A}"/>
            </c:ext>
          </c:extLst>
        </c:ser>
        <c:ser>
          <c:idx val="28"/>
          <c:order val="28"/>
          <c:tx>
            <c:strRef>
              <c:f>Feuil1!$AE$94</c:f>
              <c:strCache>
                <c:ptCount val="1"/>
                <c:pt idx="0">
                  <c:v>3728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Feuil1!$AE$95:$AE$103</c:f>
              <c:numCache>
                <c:formatCode>0.000</c:formatCode>
                <c:ptCount val="9"/>
                <c:pt idx="0">
                  <c:v>8.3984954450445404E-2</c:v>
                </c:pt>
                <c:pt idx="1">
                  <c:v>8.9120996160706012E-2</c:v>
                </c:pt>
                <c:pt idx="2">
                  <c:v>0.18381658694625402</c:v>
                </c:pt>
                <c:pt idx="3">
                  <c:v>0.17260514183427</c:v>
                </c:pt>
                <c:pt idx="4">
                  <c:v>0.15057087440798522</c:v>
                </c:pt>
                <c:pt idx="5">
                  <c:v>0.12838204084866156</c:v>
                </c:pt>
                <c:pt idx="6">
                  <c:v>0.11319728165181342</c:v>
                </c:pt>
                <c:pt idx="7">
                  <c:v>5.009843671903913E-2</c:v>
                </c:pt>
                <c:pt idx="8">
                  <c:v>0.1639853415693453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60E8-8C42-BA91-166313CAC14A}"/>
            </c:ext>
          </c:extLst>
        </c:ser>
        <c:ser>
          <c:idx val="29"/>
          <c:order val="29"/>
          <c:tx>
            <c:strRef>
              <c:f>Feuil1!$AF$94</c:f>
              <c:strCache>
                <c:ptCount val="1"/>
                <c:pt idx="0">
                  <c:v>3747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Feuil1!$AF$95:$AF$103</c:f>
              <c:numCache>
                <c:formatCode>0.000</c:formatCode>
                <c:ptCount val="9"/>
                <c:pt idx="0">
                  <c:v>3.0109573667590706E-2</c:v>
                </c:pt>
                <c:pt idx="1">
                  <c:v>5.5512395179625917E-2</c:v>
                </c:pt>
                <c:pt idx="2">
                  <c:v>0.21778882730376914</c:v>
                </c:pt>
                <c:pt idx="3">
                  <c:v>0.17612171555710709</c:v>
                </c:pt>
                <c:pt idx="4">
                  <c:v>0.16033071169714153</c:v>
                </c:pt>
                <c:pt idx="5">
                  <c:v>0.14134701801302918</c:v>
                </c:pt>
                <c:pt idx="6">
                  <c:v>0.14940945430625807</c:v>
                </c:pt>
                <c:pt idx="7">
                  <c:v>6.1307363912099788E-4</c:v>
                </c:pt>
                <c:pt idx="8">
                  <c:v>0.20290340759971492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60E8-8C42-BA91-166313CAC14A}"/>
            </c:ext>
          </c:extLst>
        </c:ser>
        <c:ser>
          <c:idx val="30"/>
          <c:order val="30"/>
          <c:tx>
            <c:strRef>
              <c:f>Feuil1!$AG$94</c:f>
              <c:strCache>
                <c:ptCount val="1"/>
                <c:pt idx="0">
                  <c:v>3727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Feuil1!$AG$95:$AG$103</c:f>
              <c:numCache>
                <c:formatCode>0.000</c:formatCode>
                <c:ptCount val="9"/>
                <c:pt idx="0">
                  <c:v>6.1708559739293234E-2</c:v>
                </c:pt>
                <c:pt idx="1">
                  <c:v>7.9780969906562804E-2</c:v>
                </c:pt>
                <c:pt idx="2">
                  <c:v>0.19395621829713372</c:v>
                </c:pt>
                <c:pt idx="3">
                  <c:v>0.17260514183427</c:v>
                </c:pt>
                <c:pt idx="4">
                  <c:v>0.14560745487643523</c:v>
                </c:pt>
                <c:pt idx="5">
                  <c:v>0.14978018554989214</c:v>
                </c:pt>
                <c:pt idx="6">
                  <c:v>0.11319728165181342</c:v>
                </c:pt>
                <c:pt idx="7">
                  <c:v>4.336505406007074E-2</c:v>
                </c:pt>
                <c:pt idx="8">
                  <c:v>0.23861895986624937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60E8-8C42-BA91-166313CAC14A}"/>
            </c:ext>
          </c:extLst>
        </c:ser>
        <c:ser>
          <c:idx val="31"/>
          <c:order val="31"/>
          <c:tx>
            <c:strRef>
              <c:f>Feuil1!$AH$94</c:f>
              <c:strCache>
                <c:ptCount val="1"/>
                <c:pt idx="0">
                  <c:v>3785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Feuil1!$AH$95:$AH$103</c:f>
              <c:numCache>
                <c:formatCode>0.000</c:formatCode>
                <c:ptCount val="9"/>
                <c:pt idx="0">
                  <c:v>9.1163539077568911E-2</c:v>
                </c:pt>
                <c:pt idx="1">
                  <c:v>0.10499775825954427</c:v>
                </c:pt>
                <c:pt idx="2">
                  <c:v>0.2049516025985969</c:v>
                </c:pt>
                <c:pt idx="3">
                  <c:v>0.19664338270170867</c:v>
                </c:pt>
                <c:pt idx="4">
                  <c:v>0.15057087440798522</c:v>
                </c:pt>
                <c:pt idx="5">
                  <c:v>0.16213062393632138</c:v>
                </c:pt>
                <c:pt idx="6">
                  <c:v>0.15373082808890071</c:v>
                </c:pt>
                <c:pt idx="7">
                  <c:v>6.3259882777010112E-2</c:v>
                </c:pt>
                <c:pt idx="8">
                  <c:v>0.26089535457740176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60E8-8C42-BA91-166313CAC14A}"/>
            </c:ext>
          </c:extLst>
        </c:ser>
        <c:ser>
          <c:idx val="32"/>
          <c:order val="32"/>
          <c:tx>
            <c:strRef>
              <c:f>Feuil1!$AI$94</c:f>
              <c:strCache>
                <c:ptCount val="1"/>
                <c:pt idx="0">
                  <c:v>3751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Feuil1!$AI$95:$AI$103</c:f>
              <c:numCache>
                <c:formatCode>0.000</c:formatCode>
                <c:ptCount val="9"/>
                <c:pt idx="0">
                  <c:v>4.6196393561045657E-2</c:v>
                </c:pt>
                <c:pt idx="1">
                  <c:v>7.0235652000332438E-2</c:v>
                </c:pt>
                <c:pt idx="2">
                  <c:v>0.18267520788744473</c:v>
                </c:pt>
                <c:pt idx="3">
                  <c:v>0.14715801962179054</c:v>
                </c:pt>
                <c:pt idx="4">
                  <c:v>0.10917818924976008</c:v>
                </c:pt>
                <c:pt idx="5">
                  <c:v>0.1370682200337543</c:v>
                </c:pt>
                <c:pt idx="6">
                  <c:v>0.11319728165181342</c:v>
                </c:pt>
                <c:pt idx="7">
                  <c:v>1.5336330459827296E-2</c:v>
                </c:pt>
                <c:pt idx="8">
                  <c:v>0.26089535457740176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60E8-8C42-BA91-166313CAC14A}"/>
            </c:ext>
          </c:extLst>
        </c:ser>
        <c:ser>
          <c:idx val="33"/>
          <c:order val="33"/>
          <c:tx>
            <c:strRef>
              <c:f>Feuil1!$AJ$94</c:f>
              <c:strCache>
                <c:ptCount val="1"/>
                <c:pt idx="0">
                  <c:v>3765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Feuil1!$AJ$95:$AJ$103</c:f>
              <c:numCache>
                <c:formatCode>0.000</c:formatCode>
                <c:ptCount val="9"/>
                <c:pt idx="0">
                  <c:v>6.1708559739293234E-2</c:v>
                </c:pt>
                <c:pt idx="1">
                  <c:v>8.2134875300040155E-2</c:v>
                </c:pt>
                <c:pt idx="2">
                  <c:v>0.2049516025985969</c:v>
                </c:pt>
                <c:pt idx="3">
                  <c:v>0.18991000004274028</c:v>
                </c:pt>
                <c:pt idx="4">
                  <c:v>0.15057087440798522</c:v>
                </c:pt>
                <c:pt idx="5">
                  <c:v>0.14978018554989214</c:v>
                </c:pt>
                <c:pt idx="6">
                  <c:v>0.14063552999875295</c:v>
                </c:pt>
                <c:pt idx="7">
                  <c:v>5.009843671903913E-2</c:v>
                </c:pt>
                <c:pt idx="8">
                  <c:v>0.23861895986624937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60E8-8C42-BA91-166313CAC14A}"/>
            </c:ext>
          </c:extLst>
        </c:ser>
        <c:ser>
          <c:idx val="34"/>
          <c:order val="34"/>
          <c:tx>
            <c:strRef>
              <c:f>Feuil1!$AK$94</c:f>
              <c:strCache>
                <c:ptCount val="1"/>
                <c:pt idx="0">
                  <c:v>3825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Feuil1!$AK$95:$AK$103</c:f>
              <c:numCache>
                <c:formatCode>0.000</c:formatCode>
                <c:ptCount val="9"/>
                <c:pt idx="0">
                  <c:v>1.3403880164738036E-2</c:v>
                </c:pt>
                <c:pt idx="1">
                  <c:v>4.7959257289180046E-2</c:v>
                </c:pt>
                <c:pt idx="2">
                  <c:v>0.2049516025985969</c:v>
                </c:pt>
                <c:pt idx="3">
                  <c:v>0.16188127644249684</c:v>
                </c:pt>
                <c:pt idx="4">
                  <c:v>0.14058665350138422</c:v>
                </c:pt>
                <c:pt idx="5">
                  <c:v>0.13274684625111166</c:v>
                </c:pt>
                <c:pt idx="6">
                  <c:v>0.12438144860432709</c:v>
                </c:pt>
                <c:pt idx="7">
                  <c:v>8.0370917183278934E-3</c:v>
                </c:pt>
                <c:pt idx="8">
                  <c:v>0.19031428029169439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60E8-8C42-BA91-166313CAC14A}"/>
            </c:ext>
          </c:extLst>
        </c:ser>
        <c:ser>
          <c:idx val="35"/>
          <c:order val="35"/>
          <c:tx>
            <c:strRef>
              <c:f>Feuil1!$AL$94</c:f>
              <c:strCache>
                <c:ptCount val="1"/>
                <c:pt idx="0">
                  <c:v>3692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Feuil1!$AL$95:$AL$103</c:f>
              <c:numCache>
                <c:formatCode>0.000</c:formatCode>
                <c:ptCount val="9"/>
                <c:pt idx="0">
                  <c:v>5.4021731073002233E-2</c:v>
                </c:pt>
                <c:pt idx="1">
                  <c:v>8.4476091114942475E-2</c:v>
                </c:pt>
                <c:pt idx="2">
                  <c:v>0.2049516025985969</c:v>
                </c:pt>
                <c:pt idx="3">
                  <c:v>0.16905986106962034</c:v>
                </c:pt>
                <c:pt idx="4">
                  <c:v>0.14560745487643523</c:v>
                </c:pt>
                <c:pt idx="5">
                  <c:v>0.14304680289092375</c:v>
                </c:pt>
                <c:pt idx="6">
                  <c:v>0.14152094209320776</c:v>
                </c:pt>
                <c:pt idx="7">
                  <c:v>4.336505406007074E-2</c:v>
                </c:pt>
                <c:pt idx="8">
                  <c:v>0.27161921996917471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60E8-8C42-BA91-166313CAC14A}"/>
            </c:ext>
          </c:extLst>
        </c:ser>
        <c:ser>
          <c:idx val="36"/>
          <c:order val="36"/>
          <c:tx>
            <c:strRef>
              <c:f>Feuil1!$AM$94</c:f>
              <c:strCache>
                <c:ptCount val="1"/>
                <c:pt idx="0">
                  <c:v>3822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Feuil1!$AM$95:$AM$103</c:f>
              <c:numCache>
                <c:formatCode>0.000</c:formatCode>
                <c:ptCount val="9"/>
                <c:pt idx="0">
                  <c:v>2.1837047701600998E-2</c:v>
                </c:pt>
                <c:pt idx="1">
                  <c:v>7.0235652000332438E-2</c:v>
                </c:pt>
                <c:pt idx="2">
                  <c:v>0.15919411203792189</c:v>
                </c:pt>
                <c:pt idx="3">
                  <c:v>0.13191805306505366</c:v>
                </c:pt>
                <c:pt idx="4">
                  <c:v>0.11990205464153325</c:v>
                </c:pt>
                <c:pt idx="5">
                  <c:v>0.10587469985081044</c:v>
                </c:pt>
                <c:pt idx="6">
                  <c:v>8.3907905549825745E-2</c:v>
                </c:pt>
                <c:pt idx="7">
                  <c:v>3.6525629529765347E-2</c:v>
                </c:pt>
                <c:pt idx="8">
                  <c:v>0.19031428029169439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60E8-8C42-BA91-166313CAC14A}"/>
            </c:ext>
          </c:extLst>
        </c:ser>
        <c:ser>
          <c:idx val="37"/>
          <c:order val="37"/>
          <c:tx>
            <c:strRef>
              <c:f>Feuil1!$AN$94</c:f>
              <c:strCache>
                <c:ptCount val="1"/>
                <c:pt idx="0">
                  <c:v>3766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Feuil1!$AN$95:$AN$103</c:f>
              <c:numCache>
                <c:formatCode>0.000</c:formatCode>
                <c:ptCount val="9"/>
                <c:pt idx="0">
                  <c:v>2.1837047701600998E-2</c:v>
                </c:pt>
                <c:pt idx="1">
                  <c:v>5.5512395179625917E-2</c:v>
                </c:pt>
                <c:pt idx="2">
                  <c:v>0.19506836866650135</c:v>
                </c:pt>
                <c:pt idx="3">
                  <c:v>0.17612171555710709</c:v>
                </c:pt>
                <c:pt idx="4">
                  <c:v>0.11990205464153325</c:v>
                </c:pt>
                <c:pt idx="5">
                  <c:v>0.11501807929068009</c:v>
                </c:pt>
                <c:pt idx="6">
                  <c:v>0.10365196374558305</c:v>
                </c:pt>
                <c:pt idx="7">
                  <c:v>2.2514915086950804E-2</c:v>
                </c:pt>
                <c:pt idx="8">
                  <c:v>0.19031428029169439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E-9E44-963C-D757DF7F6328}"/>
            </c:ext>
          </c:extLst>
        </c:ser>
        <c:ser>
          <c:idx val="38"/>
          <c:order val="38"/>
          <c:tx>
            <c:strRef>
              <c:f>Feuil1!$AO$94</c:f>
              <c:strCache>
                <c:ptCount val="1"/>
                <c:pt idx="0">
                  <c:v>2378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Feuil1!$AO$95:$AO$103</c:f>
              <c:numCache>
                <c:formatCode>0.000</c:formatCode>
                <c:ptCount val="9"/>
                <c:pt idx="0">
                  <c:v>3.8227463889770386E-2</c:v>
                </c:pt>
                <c:pt idx="1">
                  <c:v>7.9780969906562804E-2</c:v>
                </c:pt>
                <c:pt idx="2">
                  <c:v>0.18835234077913521</c:v>
                </c:pt>
                <c:pt idx="3">
                  <c:v>0.16905986106962034</c:v>
                </c:pt>
                <c:pt idx="4">
                  <c:v>0.10917818924976008</c:v>
                </c:pt>
                <c:pt idx="5">
                  <c:v>0.13274684625111166</c:v>
                </c:pt>
                <c:pt idx="6">
                  <c:v>0.1316806873458265</c:v>
                </c:pt>
                <c:pt idx="7">
                  <c:v>6.9693992782420056E-2</c:v>
                </c:pt>
                <c:pt idx="8">
                  <c:v>0.1639853415693453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E-9E44-963C-D757DF7F6328}"/>
            </c:ext>
          </c:extLst>
        </c:ser>
        <c:ser>
          <c:idx val="39"/>
          <c:order val="39"/>
          <c:tx>
            <c:strRef>
              <c:f>Feuil1!$AP$94</c:f>
              <c:strCache>
                <c:ptCount val="1"/>
                <c:pt idx="0">
                  <c:v>3654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Feuil1!$AP$95:$AP$103</c:f>
              <c:numCache>
                <c:formatCode>0.000</c:formatCode>
                <c:ptCount val="9"/>
                <c:pt idx="0">
                  <c:v>6.1708559739293234E-2</c:v>
                </c:pt>
                <c:pt idx="1">
                  <c:v>7.50345348821011E-2</c:v>
                </c:pt>
                <c:pt idx="2">
                  <c:v>0.18267520788744473</c:v>
                </c:pt>
                <c:pt idx="3">
                  <c:v>0.18991000004274028</c:v>
                </c:pt>
                <c:pt idx="4">
                  <c:v>0.14058665350138422</c:v>
                </c:pt>
                <c:pt idx="5">
                  <c:v>0.13878480124842896</c:v>
                </c:pt>
                <c:pt idx="6">
                  <c:v>0.14940945430625807</c:v>
                </c:pt>
                <c:pt idx="7">
                  <c:v>1.5336330459827296E-2</c:v>
                </c:pt>
                <c:pt idx="8">
                  <c:v>0.20290340759971492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3E-9E44-963C-D757DF7F6328}"/>
            </c:ext>
          </c:extLst>
        </c:ser>
        <c:ser>
          <c:idx val="40"/>
          <c:order val="40"/>
          <c:tx>
            <c:strRef>
              <c:f>Feuil1!$AQ$94</c:f>
              <c:strCache>
                <c:ptCount val="1"/>
                <c:pt idx="0">
                  <c:v>3694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Feuil1!$AQ$95:$AQ$103</c:f>
              <c:numCache>
                <c:formatCode>0.000</c:formatCode>
                <c:ptCount val="9"/>
                <c:pt idx="0">
                  <c:v>9.8225393565055663E-2</c:v>
                </c:pt>
                <c:pt idx="1">
                  <c:v>0.10499775825954427</c:v>
                </c:pt>
                <c:pt idx="2">
                  <c:v>0.21884166292703555</c:v>
                </c:pt>
                <c:pt idx="3">
                  <c:v>0.18307057551243489</c:v>
                </c:pt>
                <c:pt idx="5">
                  <c:v>0.1741395314093368</c:v>
                </c:pt>
                <c:pt idx="6">
                  <c:v>0.17059875337619612</c:v>
                </c:pt>
                <c:pt idx="7">
                  <c:v>9.4517576507452183E-2</c:v>
                </c:pt>
                <c:pt idx="8">
                  <c:v>0.19031428029169439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3E-9E44-963C-D757DF7F6328}"/>
            </c:ext>
          </c:extLst>
        </c:ser>
        <c:ser>
          <c:idx val="41"/>
          <c:order val="41"/>
          <c:tx>
            <c:strRef>
              <c:f>Feuil1!$AR$94</c:f>
              <c:strCache>
                <c:ptCount val="1"/>
                <c:pt idx="0">
                  <c:v>3815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Feuil1!$AR$95:$AR$103</c:f>
              <c:numCache>
                <c:formatCode>0.000</c:formatCode>
                <c:ptCount val="9"/>
                <c:pt idx="0">
                  <c:v>7.6685715708946001E-2</c:v>
                </c:pt>
                <c:pt idx="1">
                  <c:v>0.11162833715855736</c:v>
                </c:pt>
                <c:pt idx="2">
                  <c:v>0.23128054132094622</c:v>
                </c:pt>
                <c:pt idx="4">
                  <c:v>0.16033071169714153</c:v>
                </c:pt>
                <c:pt idx="5">
                  <c:v>0.16617060173806153</c:v>
                </c:pt>
                <c:pt idx="6">
                  <c:v>0.15373082808890071</c:v>
                </c:pt>
                <c:pt idx="7">
                  <c:v>7.6034170813438884E-2</c:v>
                </c:pt>
                <c:pt idx="8">
                  <c:v>0.26089535457740176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3E-9E44-963C-D757DF7F6328}"/>
            </c:ext>
          </c:extLst>
        </c:ser>
        <c:ser>
          <c:idx val="42"/>
          <c:order val="42"/>
          <c:tx>
            <c:strRef>
              <c:f>Feuil1!$AS$94</c:f>
              <c:strCache>
                <c:ptCount val="1"/>
                <c:pt idx="0">
                  <c:v>3584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Feuil1!$AS$95:$AS$103</c:f>
              <c:numCache>
                <c:formatCode>0.000</c:formatCode>
                <c:ptCount val="9"/>
                <c:pt idx="0">
                  <c:v>1.3403880164738036E-2</c:v>
                </c:pt>
                <c:pt idx="1">
                  <c:v>3.086496010105777E-2</c:v>
                </c:pt>
                <c:pt idx="2">
                  <c:v>0.18267520788744473</c:v>
                </c:pt>
                <c:pt idx="3">
                  <c:v>0.13191805306505366</c:v>
                </c:pt>
                <c:pt idx="4">
                  <c:v>0.11457322113646629</c:v>
                </c:pt>
                <c:pt idx="5">
                  <c:v>0.10679774904398909</c:v>
                </c:pt>
                <c:pt idx="6">
                  <c:v>0.14063552999875295</c:v>
                </c:pt>
                <c:pt idx="7">
                  <c:v>6.1307363912099788E-4</c:v>
                </c:pt>
                <c:pt idx="8">
                  <c:v>0.13884230620658999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3E-9E44-963C-D757DF7F6328}"/>
            </c:ext>
          </c:extLst>
        </c:ser>
        <c:ser>
          <c:idx val="43"/>
          <c:order val="43"/>
          <c:tx>
            <c:strRef>
              <c:f>Feuil1!$AT$94</c:f>
              <c:strCache>
                <c:ptCount val="1"/>
                <c:pt idx="0">
                  <c:v>3811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Feuil1!$AT$95:$AT$103</c:f>
              <c:numCache>
                <c:formatCode>0.000</c:formatCode>
                <c:ptCount val="9"/>
                <c:pt idx="0">
                  <c:v>1.3403880164738036E-2</c:v>
                </c:pt>
                <c:pt idx="1">
                  <c:v>5.049159380457513E-2</c:v>
                </c:pt>
                <c:pt idx="2">
                  <c:v>0.18267520788744473</c:v>
                </c:pt>
                <c:pt idx="3">
                  <c:v>0.13960488173134467</c:v>
                </c:pt>
                <c:pt idx="4">
                  <c:v>0.13036748831969835</c:v>
                </c:pt>
                <c:pt idx="5">
                  <c:v>0.12397292194360654</c:v>
                </c:pt>
                <c:pt idx="6">
                  <c:v>0.11789240286019331</c:v>
                </c:pt>
                <c:pt idx="7">
                  <c:v>1.5336330459827296E-2</c:v>
                </c:pt>
                <c:pt idx="8">
                  <c:v>0.19031428029169439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43E-9E44-963C-D757DF7F6328}"/>
            </c:ext>
          </c:extLst>
        </c:ser>
        <c:ser>
          <c:idx val="44"/>
          <c:order val="44"/>
          <c:tx>
            <c:strRef>
              <c:f>Feuil1!$AU$94</c:f>
              <c:strCache>
                <c:ptCount val="1"/>
                <c:pt idx="0">
                  <c:v>3754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Feuil1!$AU$95:$AU$103</c:f>
              <c:numCache>
                <c:formatCode>0.000</c:formatCode>
                <c:ptCount val="9"/>
                <c:pt idx="0">
                  <c:v>2.1837047701600998E-2</c:v>
                </c:pt>
                <c:pt idx="1">
                  <c:v>5.5512395179625917E-2</c:v>
                </c:pt>
                <c:pt idx="2">
                  <c:v>0.17226552088568048</c:v>
                </c:pt>
                <c:pt idx="3">
                  <c:v>0.14565786447938223</c:v>
                </c:pt>
                <c:pt idx="4">
                  <c:v>0.12725425289555536</c:v>
                </c:pt>
                <c:pt idx="5">
                  <c:v>0.11592191828892462</c:v>
                </c:pt>
                <c:pt idx="6">
                  <c:v>0.10940429263467433</c:v>
                </c:pt>
                <c:pt idx="7">
                  <c:v>2.2514915086950804E-2</c:v>
                </c:pt>
                <c:pt idx="8">
                  <c:v>0.19031428029169439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43E-9E44-963C-D757DF7F6328}"/>
            </c:ext>
          </c:extLst>
        </c:ser>
        <c:ser>
          <c:idx val="45"/>
          <c:order val="45"/>
          <c:tx>
            <c:strRef>
              <c:f>Feuil1!$AV$94</c:f>
              <c:strCache>
                <c:ptCount val="1"/>
                <c:pt idx="0">
                  <c:v>3735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Feuil1!$AV$95:$AV$103</c:f>
              <c:numCache>
                <c:formatCode>0.000</c:formatCode>
                <c:ptCount val="9"/>
                <c:pt idx="0">
                  <c:v>6.1708559739293234E-2</c:v>
                </c:pt>
                <c:pt idx="1">
                  <c:v>7.50345348821011E-2</c:v>
                </c:pt>
                <c:pt idx="2">
                  <c:v>0.18267520788744473</c:v>
                </c:pt>
                <c:pt idx="3">
                  <c:v>0.15458203770099743</c:v>
                </c:pt>
                <c:pt idx="4">
                  <c:v>0.10917818924976008</c:v>
                </c:pt>
                <c:pt idx="5">
                  <c:v>0.11501807929068009</c:v>
                </c:pt>
                <c:pt idx="6">
                  <c:v>9.879946095117087E-2</c:v>
                </c:pt>
                <c:pt idx="7">
                  <c:v>2.9576769574437556E-2</c:v>
                </c:pt>
                <c:pt idx="8">
                  <c:v>0.27161921996917471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43E-9E44-963C-D757DF7F6328}"/>
            </c:ext>
          </c:extLst>
        </c:ser>
        <c:ser>
          <c:idx val="46"/>
          <c:order val="46"/>
          <c:tx>
            <c:strRef>
              <c:f>Feuil1!$AW$94</c:f>
              <c:strCache>
                <c:ptCount val="1"/>
                <c:pt idx="0">
                  <c:v>3668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Feuil1!$AW$95:$AW$103</c:f>
              <c:numCache>
                <c:formatCode>0.000</c:formatCode>
                <c:ptCount val="9"/>
                <c:pt idx="0">
                  <c:v>-3.9702159046846042E-3</c:v>
                </c:pt>
                <c:pt idx="1">
                  <c:v>4.5412068275300088E-2</c:v>
                </c:pt>
                <c:pt idx="2">
                  <c:v>0.1710933353376296</c:v>
                </c:pt>
                <c:pt idx="3">
                  <c:v>0.15458203770099743</c:v>
                </c:pt>
                <c:pt idx="4">
                  <c:v>0.11990205464153325</c:v>
                </c:pt>
                <c:pt idx="5">
                  <c:v>0.12397292194360654</c:v>
                </c:pt>
                <c:pt idx="6">
                  <c:v>0.10845084662735172</c:v>
                </c:pt>
                <c:pt idx="7">
                  <c:v>6.1307363912099788E-4</c:v>
                </c:pt>
                <c:pt idx="8">
                  <c:v>0.21513786401672652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43E-9E44-963C-D757DF7F6328}"/>
            </c:ext>
          </c:extLst>
        </c:ser>
        <c:ser>
          <c:idx val="47"/>
          <c:order val="47"/>
          <c:tx>
            <c:strRef>
              <c:f>Feuil1!$AX$94</c:f>
              <c:strCache>
                <c:ptCount val="1"/>
                <c:pt idx="0">
                  <c:v>3720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Feuil1!$AX$95:$AX$103</c:f>
              <c:numCache>
                <c:formatCode>0.000</c:formatCode>
                <c:ptCount val="9"/>
                <c:pt idx="0">
                  <c:v>3.8227463889770386E-2</c:v>
                </c:pt>
                <c:pt idx="1">
                  <c:v>6.5383149205920255E-2</c:v>
                </c:pt>
                <c:pt idx="2">
                  <c:v>0.18267520788744473</c:v>
                </c:pt>
                <c:pt idx="3">
                  <c:v>0.16188127644249684</c:v>
                </c:pt>
                <c:pt idx="4">
                  <c:v>0.11990205464153325</c:v>
                </c:pt>
                <c:pt idx="5">
                  <c:v>0.13274684625111166</c:v>
                </c:pt>
                <c:pt idx="6">
                  <c:v>0.12253730790595685</c:v>
                </c:pt>
                <c:pt idx="7">
                  <c:v>3.6525629529765347E-2</c:v>
                </c:pt>
                <c:pt idx="8">
                  <c:v>0.1639853415693453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43E-9E44-963C-D757DF7F6328}"/>
            </c:ext>
          </c:extLst>
        </c:ser>
        <c:ser>
          <c:idx val="48"/>
          <c:order val="48"/>
          <c:tx>
            <c:strRef>
              <c:f>Feuil1!$AY$94</c:f>
              <c:strCache>
                <c:ptCount val="1"/>
                <c:pt idx="0">
                  <c:v>3837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Feuil1!$AY$95:$AY$103</c:f>
              <c:numCache>
                <c:formatCode>0.000</c:formatCode>
                <c:ptCount val="9"/>
                <c:pt idx="0">
                  <c:v>4.6196393561045657E-2</c:v>
                </c:pt>
                <c:pt idx="1">
                  <c:v>5.049159380457513E-2</c:v>
                </c:pt>
                <c:pt idx="2">
                  <c:v>0.2049516025985969</c:v>
                </c:pt>
                <c:pt idx="3">
                  <c:v>0.14790615844918387</c:v>
                </c:pt>
                <c:pt idx="4">
                  <c:v>0.1355071279721094</c:v>
                </c:pt>
                <c:pt idx="5">
                  <c:v>0.13274684625111166</c:v>
                </c:pt>
                <c:pt idx="6">
                  <c:v>0.12253730790595685</c:v>
                </c:pt>
                <c:pt idx="7">
                  <c:v>2.2514915086950804E-2</c:v>
                </c:pt>
                <c:pt idx="8">
                  <c:v>0.1639853415693453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43E-9E44-963C-D757DF7F6328}"/>
            </c:ext>
          </c:extLst>
        </c:ser>
        <c:ser>
          <c:idx val="49"/>
          <c:order val="49"/>
          <c:tx>
            <c:strRef>
              <c:f>Feuil1!$AZ$94</c:f>
              <c:strCache>
                <c:ptCount val="1"/>
                <c:pt idx="0">
                  <c:v>3709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Feuil1!$AZ$95:$AZ$103</c:f>
              <c:numCache>
                <c:formatCode>0.000</c:formatCode>
                <c:ptCount val="9"/>
                <c:pt idx="0">
                  <c:v>9.1163539077568911E-2</c:v>
                </c:pt>
                <c:pt idx="1">
                  <c:v>0.10721921825350234</c:v>
                </c:pt>
                <c:pt idx="2">
                  <c:v>0.21034663448530311</c:v>
                </c:pt>
                <c:pt idx="3">
                  <c:v>0.16905986106962034</c:v>
                </c:pt>
                <c:pt idx="4">
                  <c:v>0.10917818924976008</c:v>
                </c:pt>
                <c:pt idx="5">
                  <c:v>0.15805271151588185</c:v>
                </c:pt>
                <c:pt idx="6">
                  <c:v>0.14152094209320776</c:v>
                </c:pt>
                <c:pt idx="7">
                  <c:v>8.2283120090440587E-2</c:v>
                </c:pt>
                <c:pt idx="8">
                  <c:v>0.21513786401672652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43E-9E44-963C-D757DF7F6328}"/>
            </c:ext>
          </c:extLst>
        </c:ser>
        <c:ser>
          <c:idx val="50"/>
          <c:order val="50"/>
          <c:tx>
            <c:strRef>
              <c:f>Feuil1!$BA$94</c:f>
              <c:strCache>
                <c:ptCount val="1"/>
                <c:pt idx="0">
                  <c:v>ss n°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Feuil1!$BA$95:$BA$103</c:f>
              <c:numCache>
                <c:formatCode>0.000</c:formatCode>
                <c:ptCount val="9"/>
                <c:pt idx="0">
                  <c:v>5.4021731073002233E-2</c:v>
                </c:pt>
                <c:pt idx="1">
                  <c:v>8.4476091114942475E-2</c:v>
                </c:pt>
                <c:pt idx="2">
                  <c:v>0.2049516025985969</c:v>
                </c:pt>
                <c:pt idx="5">
                  <c:v>0.14978018554989214</c:v>
                </c:pt>
                <c:pt idx="6">
                  <c:v>0.14940945430625807</c:v>
                </c:pt>
                <c:pt idx="7">
                  <c:v>4.336505406007074E-2</c:v>
                </c:pt>
                <c:pt idx="8">
                  <c:v>0.28208465364733981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43E-9E44-963C-D757DF7F6328}"/>
            </c:ext>
          </c:extLst>
        </c:ser>
        <c:ser>
          <c:idx val="51"/>
          <c:order val="51"/>
          <c:tx>
            <c:strRef>
              <c:f>Feuil1!$BB$94</c:f>
              <c:strCache>
                <c:ptCount val="1"/>
                <c:pt idx="0">
                  <c:v>3739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Feuil1!$BB$95:$BB$103</c:f>
              <c:numCache>
                <c:formatCode>0.000</c:formatCode>
                <c:ptCount val="9"/>
                <c:pt idx="0">
                  <c:v>0.11201367805068885</c:v>
                </c:pt>
                <c:pt idx="1">
                  <c:v>0.10721921825350234</c:v>
                </c:pt>
                <c:pt idx="2">
                  <c:v>0.22614090166853518</c:v>
                </c:pt>
                <c:pt idx="3">
                  <c:v>0.18991000004274028</c:v>
                </c:pt>
                <c:pt idx="4">
                  <c:v>0.13036748831969835</c:v>
                </c:pt>
                <c:pt idx="5">
                  <c:v>0.16617060173806153</c:v>
                </c:pt>
                <c:pt idx="6">
                  <c:v>0.1316806873458265</c:v>
                </c:pt>
                <c:pt idx="7">
                  <c:v>8.8443428795258905E-2</c:v>
                </c:pt>
                <c:pt idx="8">
                  <c:v>0.26089535457740176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43E-9E44-963C-D757DF7F6328}"/>
            </c:ext>
          </c:extLst>
        </c:ser>
        <c:ser>
          <c:idx val="52"/>
          <c:order val="52"/>
          <c:tx>
            <c:strRef>
              <c:f>Feuil1!$BC$94</c:f>
              <c:strCache>
                <c:ptCount val="1"/>
                <c:pt idx="0">
                  <c:v>3671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Feuil1!$BC$95:$BC$103</c:f>
              <c:numCache>
                <c:formatCode>0.000</c:formatCode>
                <c:ptCount val="9"/>
                <c:pt idx="0">
                  <c:v>7.6685715708946001E-2</c:v>
                </c:pt>
                <c:pt idx="1">
                  <c:v>7.50345348821011E-2</c:v>
                </c:pt>
                <c:pt idx="2">
                  <c:v>0.2049516025985969</c:v>
                </c:pt>
                <c:pt idx="3">
                  <c:v>0.16548540071132201</c:v>
                </c:pt>
                <c:pt idx="4">
                  <c:v>0.11990205464153325</c:v>
                </c:pt>
                <c:pt idx="5">
                  <c:v>0.13878480124842896</c:v>
                </c:pt>
                <c:pt idx="6">
                  <c:v>0.11319728165181342</c:v>
                </c:pt>
                <c:pt idx="7">
                  <c:v>4.336505406007074E-2</c:v>
                </c:pt>
                <c:pt idx="8">
                  <c:v>0.1639853415693453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43E-9E44-963C-D757DF7F6328}"/>
            </c:ext>
          </c:extLst>
        </c:ser>
        <c:ser>
          <c:idx val="53"/>
          <c:order val="53"/>
          <c:tx>
            <c:strRef>
              <c:f>Feuil1!$BD$94</c:f>
              <c:strCache>
                <c:ptCount val="1"/>
                <c:pt idx="0">
                  <c:v>3768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Feuil1!$BD$95:$BD$103</c:f>
              <c:numCache>
                <c:formatCode>0.000</c:formatCode>
                <c:ptCount val="9"/>
                <c:pt idx="0">
                  <c:v>3.0109573667590706E-2</c:v>
                </c:pt>
                <c:pt idx="1">
                  <c:v>4.5412068275300088E-2</c:v>
                </c:pt>
                <c:pt idx="2">
                  <c:v>0.2049516025985969</c:v>
                </c:pt>
                <c:pt idx="3">
                  <c:v>0.16188127644249684</c:v>
                </c:pt>
                <c:pt idx="4">
                  <c:v>0.13140029375746609</c:v>
                </c:pt>
                <c:pt idx="5">
                  <c:v>0.13274684625111166</c:v>
                </c:pt>
                <c:pt idx="6">
                  <c:v>0.1271330595951059</c:v>
                </c:pt>
                <c:pt idx="7">
                  <c:v>6.1307363912099788E-4</c:v>
                </c:pt>
                <c:pt idx="8">
                  <c:v>0.20290340759971492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43E-9E44-963C-D757DF7F6328}"/>
            </c:ext>
          </c:extLst>
        </c:ser>
        <c:ser>
          <c:idx val="54"/>
          <c:order val="54"/>
          <c:tx>
            <c:strRef>
              <c:f>Feuil1!$BE$94</c:f>
              <c:strCache>
                <c:ptCount val="1"/>
                <c:pt idx="0">
                  <c:v>3824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Feuil1!$BE$95:$BE$103</c:f>
              <c:numCache>
                <c:formatCode>0.000</c:formatCode>
                <c:ptCount val="9"/>
                <c:pt idx="0">
                  <c:v>6.9261697629739105E-2</c:v>
                </c:pt>
                <c:pt idx="1">
                  <c:v>7.0235652000332438E-2</c:v>
                </c:pt>
                <c:pt idx="5">
                  <c:v>0.11951858051735664</c:v>
                </c:pt>
                <c:pt idx="6">
                  <c:v>0.1271330595951059</c:v>
                </c:pt>
                <c:pt idx="7">
                  <c:v>2.9576769574437556E-2</c:v>
                </c:pt>
                <c:pt idx="8">
                  <c:v>0.23861895986624937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43E-9E44-963C-D757DF7F6328}"/>
            </c:ext>
          </c:extLst>
        </c:ser>
        <c:ser>
          <c:idx val="55"/>
          <c:order val="55"/>
          <c:tx>
            <c:strRef>
              <c:f>Feuil1!$BF$94</c:f>
              <c:strCache>
                <c:ptCount val="1"/>
                <c:pt idx="0">
                  <c:v>3770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Feuil1!$BF$95:$BF$103</c:f>
              <c:numCache>
                <c:formatCode>0.000</c:formatCode>
                <c:ptCount val="9"/>
                <c:pt idx="0">
                  <c:v>6.1708559739293234E-2</c:v>
                </c:pt>
                <c:pt idx="1">
                  <c:v>7.0235652000332438E-2</c:v>
                </c:pt>
                <c:pt idx="2">
                  <c:v>0.15919411203792189</c:v>
                </c:pt>
                <c:pt idx="3">
                  <c:v>0.13577847387829167</c:v>
                </c:pt>
                <c:pt idx="4">
                  <c:v>0.11457322113646629</c:v>
                </c:pt>
                <c:pt idx="5">
                  <c:v>0.10587469985081044</c:v>
                </c:pt>
                <c:pt idx="6">
                  <c:v>0.10365196374558305</c:v>
                </c:pt>
                <c:pt idx="7">
                  <c:v>5.6729015618052436E-2</c:v>
                </c:pt>
                <c:pt idx="8">
                  <c:v>0.1639853415693453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43E-9E44-963C-D757DF7F6328}"/>
            </c:ext>
          </c:extLst>
        </c:ser>
        <c:ser>
          <c:idx val="56"/>
          <c:order val="56"/>
          <c:tx>
            <c:strRef>
              <c:f>Feuil1!$BG$94</c:f>
              <c:strCache>
                <c:ptCount val="1"/>
                <c:pt idx="0">
                  <c:v>BK 1370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Feuil1!$BG$95:$BG$103</c:f>
              <c:numCache>
                <c:formatCode>0.000</c:formatCode>
                <c:ptCount val="9"/>
                <c:pt idx="0">
                  <c:v>2.1837047701600998E-2</c:v>
                </c:pt>
                <c:pt idx="1">
                  <c:v>4.5412068275300088E-2</c:v>
                </c:pt>
                <c:pt idx="2">
                  <c:v>0.1710933353376296</c:v>
                </c:pt>
                <c:pt idx="3">
                  <c:v>0.13960488173134467</c:v>
                </c:pt>
                <c:pt idx="4">
                  <c:v>8.6901794538607913E-2</c:v>
                </c:pt>
                <c:pt idx="5">
                  <c:v>9.6534673596667009E-2</c:v>
                </c:pt>
                <c:pt idx="6">
                  <c:v>0.10365196374558305</c:v>
                </c:pt>
                <c:pt idx="7">
                  <c:v>8.0370917183278934E-3</c:v>
                </c:pt>
                <c:pt idx="8">
                  <c:v>0.19031428029169439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43E-9E44-963C-D757DF7F6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Log10 differences from </a:t>
                </a:r>
                <a:r>
                  <a:rPr lang="fr-FR" sz="1400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9346205887428041E-2"/>
              <c:y val="0.183310223030972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1.397313398709101E-2"/>
          <c:w val="0.10929981568340312"/>
          <c:h val="0.9545855243423001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E. occidentalis Ph1 Post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016092106133791"/>
          <c:y val="0.14894449779555199"/>
          <c:w val="0.6619808112221266"/>
          <c:h val="0.73452317487575058"/>
        </c:manualLayout>
      </c:layout>
      <c:lineChart>
        <c:grouping val="standard"/>
        <c:varyColors val="0"/>
        <c:ser>
          <c:idx val="2"/>
          <c:order val="0"/>
          <c:tx>
            <c:strRef>
              <c:f>Feuil1!$J$104</c:f>
              <c:strCache>
                <c:ptCount val="1"/>
                <c:pt idx="0">
                  <c:v>RLB n=57</c:v>
                </c:pt>
              </c:strCache>
            </c:strRef>
          </c:tx>
          <c:spPr>
            <a:ln w="34925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Feuil1!$I$105:$I$111</c:f>
              <c:numCache>
                <c:formatCode>General</c:formatCode>
                <c:ptCount val="7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Feuil1!$J$105:$J$111</c:f>
              <c:numCache>
                <c:formatCode>0.000</c:formatCode>
                <c:ptCount val="7"/>
                <c:pt idx="0">
                  <c:v>5.497308847841742E-2</c:v>
                </c:pt>
                <c:pt idx="1">
                  <c:v>7.2245848060775719E-2</c:v>
                </c:pt>
                <c:pt idx="2">
                  <c:v>0.18865438865168138</c:v>
                </c:pt>
                <c:pt idx="3">
                  <c:v>0.16143871405291499</c:v>
                </c:pt>
                <c:pt idx="4">
                  <c:v>0.12835328601795881</c:v>
                </c:pt>
                <c:pt idx="5">
                  <c:v>0.12720540918364764</c:v>
                </c:pt>
                <c:pt idx="6">
                  <c:v>0.12210808156131003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8-F049-B8CA-54E044ED853C}"/>
            </c:ext>
          </c:extLst>
        </c:ser>
        <c:ser>
          <c:idx val="0"/>
          <c:order val="1"/>
          <c:tx>
            <c:strRef>
              <c:f>Feuil1!$K$104</c:f>
              <c:strCache>
                <c:ptCount val="1"/>
                <c:pt idx="0">
                  <c:v>RLB min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Feuil1!$I$105:$I$111</c:f>
              <c:numCache>
                <c:formatCode>General</c:formatCode>
                <c:ptCount val="7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Feuil1!$K$105:$K$111</c:f>
              <c:numCache>
                <c:formatCode>0.000</c:formatCode>
                <c:ptCount val="7"/>
                <c:pt idx="0">
                  <c:v>-3.9702159046846042E-3</c:v>
                </c:pt>
                <c:pt idx="1">
                  <c:v>3.086496010105777E-2</c:v>
                </c:pt>
                <c:pt idx="2">
                  <c:v>0.13437052831288976</c:v>
                </c:pt>
                <c:pt idx="3">
                  <c:v>0.11612378588182182</c:v>
                </c:pt>
                <c:pt idx="4">
                  <c:v>7.5319921988792782E-2</c:v>
                </c:pt>
                <c:pt idx="5">
                  <c:v>8.6989355690436643E-2</c:v>
                </c:pt>
                <c:pt idx="6">
                  <c:v>8.3907905549825745E-2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8-F049-B8CA-54E044ED853C}"/>
            </c:ext>
          </c:extLst>
        </c:ser>
        <c:ser>
          <c:idx val="1"/>
          <c:order val="2"/>
          <c:tx>
            <c:strRef>
              <c:f>Feuil1!$L$104</c:f>
              <c:strCache>
                <c:ptCount val="1"/>
                <c:pt idx="0">
                  <c:v>RLB max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Feuil1!$I$105:$I$111</c:f>
              <c:numCache>
                <c:formatCode>General</c:formatCode>
                <c:ptCount val="7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Feuil1!$L$105:$L$111</c:f>
              <c:numCache>
                <c:formatCode>0.000</c:formatCode>
                <c:ptCount val="7"/>
                <c:pt idx="0">
                  <c:v>0.11201367805068885</c:v>
                </c:pt>
                <c:pt idx="1">
                  <c:v>0.11162833715855736</c:v>
                </c:pt>
                <c:pt idx="2">
                  <c:v>0.23128054132094622</c:v>
                </c:pt>
                <c:pt idx="3">
                  <c:v>0.19664338270170867</c:v>
                </c:pt>
                <c:pt idx="4">
                  <c:v>0.16033071169714153</c:v>
                </c:pt>
                <c:pt idx="5">
                  <c:v>0.1741395314093368</c:v>
                </c:pt>
                <c:pt idx="6">
                  <c:v>0.17059875337619612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B8-F049-B8CA-54E044ED8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Log10 differences from </a:t>
                </a:r>
                <a:r>
                  <a:rPr lang="fr-FR" sz="1400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5590519627962445E-2"/>
              <c:y val="0.1974399731113149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23157943492357577"/>
          <c:w val="0.15629735988883742"/>
          <c:h val="0.274103147592484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549645</xdr:colOff>
      <xdr:row>0</xdr:row>
      <xdr:rowOff>118139</xdr:rowOff>
    </xdr:from>
    <xdr:to>
      <xdr:col>30</xdr:col>
      <xdr:colOff>472559</xdr:colOff>
      <xdr:row>16</xdr:row>
      <xdr:rowOff>36327</xdr:rowOff>
    </xdr:to>
    <xdr:graphicFrame macro="">
      <xdr:nvGraphicFramePr>
        <xdr:cNvPr id="1025" name="Graphique 1">
          <a:extLst>
            <a:ext uri="{FF2B5EF4-FFF2-40B4-BE49-F238E27FC236}">
              <a16:creationId xmlns:a16="http://schemas.microsoft.com/office/drawing/2014/main" id="{20A98234-C94C-06EA-AEE7-CFF00FC5A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175475</xdr:colOff>
      <xdr:row>26</xdr:row>
      <xdr:rowOff>44302</xdr:rowOff>
    </xdr:from>
    <xdr:to>
      <xdr:col>8</xdr:col>
      <xdr:colOff>620234</xdr:colOff>
      <xdr:row>44</xdr:row>
      <xdr:rowOff>132907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90358B9-155A-374B-A4A6-D69F79C45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392203</xdr:colOff>
      <xdr:row>48</xdr:row>
      <xdr:rowOff>9554</xdr:rowOff>
    </xdr:from>
    <xdr:to>
      <xdr:col>21</xdr:col>
      <xdr:colOff>348126</xdr:colOff>
      <xdr:row>64</xdr:row>
      <xdr:rowOff>162442</xdr:rowOff>
    </xdr:to>
    <xdr:graphicFrame macro="">
      <xdr:nvGraphicFramePr>
        <xdr:cNvPr id="5" name="Graphique 1">
          <a:extLst>
            <a:ext uri="{FF2B5EF4-FFF2-40B4-BE49-F238E27FC236}">
              <a16:creationId xmlns:a16="http://schemas.microsoft.com/office/drawing/2014/main" id="{995BD45B-6F4D-EC4A-850B-E1045372C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177211</xdr:colOff>
      <xdr:row>26</xdr:row>
      <xdr:rowOff>14768</xdr:rowOff>
    </xdr:from>
    <xdr:to>
      <xdr:col>16</xdr:col>
      <xdr:colOff>797442</xdr:colOff>
      <xdr:row>44</xdr:row>
      <xdr:rowOff>191976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CB8DCBFA-D200-E847-A24A-50617279E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434335</xdr:colOff>
      <xdr:row>64</xdr:row>
      <xdr:rowOff>177208</xdr:rowOff>
    </xdr:from>
    <xdr:to>
      <xdr:col>21</xdr:col>
      <xdr:colOff>390258</xdr:colOff>
      <xdr:row>82</xdr:row>
      <xdr:rowOff>89472</xdr:rowOff>
    </xdr:to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B2E08D72-30B1-A74F-8954-3140921A2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251049</xdr:colOff>
      <xdr:row>25</xdr:row>
      <xdr:rowOff>191977</xdr:rowOff>
    </xdr:from>
    <xdr:to>
      <xdr:col>26</xdr:col>
      <xdr:colOff>731078</xdr:colOff>
      <xdr:row>44</xdr:row>
      <xdr:rowOff>132907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C1A9E0-8EF2-6C4F-9A39-85C126C4F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16"/>
  <sheetViews>
    <sheetView tabSelected="1" zoomScale="75" zoomScaleNormal="75" workbookViewId="0">
      <selection activeCell="A7" sqref="A7"/>
    </sheetView>
  </sheetViews>
  <sheetFormatPr defaultColWidth="8.796875" defaultRowHeight="18"/>
  <cols>
    <col min="1" max="1" width="14.19921875" style="3" bestFit="1" customWidth="1"/>
    <col min="2" max="2" width="8.69921875" style="2" customWidth="1"/>
    <col min="3" max="19" width="12.796875" style="3" customWidth="1"/>
    <col min="20" max="23" width="8.796875" style="3"/>
    <col min="24" max="24" width="13.19921875" style="3" customWidth="1"/>
    <col min="25" max="25" width="8.796875" style="3"/>
    <col min="26" max="52" width="12.796875" style="3" customWidth="1"/>
    <col min="53" max="16384" width="8.796875" style="3"/>
  </cols>
  <sheetData>
    <row r="1" spans="1:50">
      <c r="A1" s="19" t="s">
        <v>15</v>
      </c>
      <c r="C1" s="3" t="s">
        <v>11</v>
      </c>
      <c r="D1" s="3" t="s">
        <v>11</v>
      </c>
      <c r="E1" s="3" t="s">
        <v>11</v>
      </c>
      <c r="F1" s="3" t="s">
        <v>11</v>
      </c>
      <c r="G1" s="3" t="s">
        <v>11</v>
      </c>
      <c r="H1" s="3" t="s">
        <v>11</v>
      </c>
      <c r="I1" s="3" t="s">
        <v>11</v>
      </c>
      <c r="J1" s="3" t="s">
        <v>11</v>
      </c>
      <c r="K1" s="3" t="s">
        <v>11</v>
      </c>
    </row>
    <row r="2" spans="1:50" s="8" customFormat="1">
      <c r="A2" s="24"/>
      <c r="C2" s="8" t="s">
        <v>10</v>
      </c>
      <c r="D2" s="8" t="s">
        <v>10</v>
      </c>
      <c r="E2" s="8" t="s">
        <v>10</v>
      </c>
      <c r="F2" s="8" t="s">
        <v>10</v>
      </c>
      <c r="G2" s="8" t="s">
        <v>10</v>
      </c>
      <c r="H2" s="8" t="s">
        <v>10</v>
      </c>
      <c r="I2" s="8" t="s">
        <v>10</v>
      </c>
      <c r="J2" s="8" t="s">
        <v>10</v>
      </c>
      <c r="K2" s="8" t="s">
        <v>10</v>
      </c>
      <c r="L2" s="9"/>
      <c r="X2" s="10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>
      <c r="A3" s="23"/>
      <c r="B3" s="3"/>
      <c r="C3" s="9" t="s">
        <v>24</v>
      </c>
      <c r="D3" s="9" t="s">
        <v>25</v>
      </c>
      <c r="E3" s="9" t="s">
        <v>26</v>
      </c>
      <c r="F3" s="9" t="s">
        <v>27</v>
      </c>
      <c r="G3" s="9" t="s">
        <v>28</v>
      </c>
      <c r="H3" s="9" t="s">
        <v>29</v>
      </c>
      <c r="I3" s="9" t="s">
        <v>30</v>
      </c>
      <c r="J3" s="9" t="s">
        <v>31</v>
      </c>
      <c r="K3" s="9" t="s">
        <v>32</v>
      </c>
      <c r="L3" s="9" t="s">
        <v>33</v>
      </c>
      <c r="M3" s="9" t="s">
        <v>34</v>
      </c>
      <c r="N3" s="9" t="s">
        <v>35</v>
      </c>
      <c r="O3" s="9" t="s">
        <v>36</v>
      </c>
      <c r="P3" s="9" t="s">
        <v>37</v>
      </c>
      <c r="Q3" s="9" t="s">
        <v>38</v>
      </c>
      <c r="R3" s="9" t="s">
        <v>39</v>
      </c>
      <c r="S3" s="9" t="s">
        <v>40</v>
      </c>
      <c r="T3" s="9" t="s">
        <v>41</v>
      </c>
      <c r="U3" s="9" t="s">
        <v>42</v>
      </c>
      <c r="V3" s="9" t="s">
        <v>43</v>
      </c>
      <c r="W3" s="9" t="s">
        <v>44</v>
      </c>
      <c r="X3" s="13"/>
      <c r="Y3" s="4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0">
      <c r="A4" s="23"/>
      <c r="B4" s="4">
        <v>8</v>
      </c>
      <c r="C4" s="12">
        <v>46.6</v>
      </c>
      <c r="D4" s="12">
        <v>48.7</v>
      </c>
      <c r="E4" s="12">
        <v>55</v>
      </c>
      <c r="F4" s="12">
        <v>55.2</v>
      </c>
      <c r="G4" s="12">
        <v>51.800000000000004</v>
      </c>
      <c r="H4" s="12">
        <v>50</v>
      </c>
      <c r="I4" s="12">
        <v>56.5</v>
      </c>
      <c r="J4" s="12">
        <v>49.3</v>
      </c>
      <c r="K4" s="12">
        <v>51.5</v>
      </c>
      <c r="L4" s="12">
        <v>52.2</v>
      </c>
      <c r="M4" s="12">
        <v>51</v>
      </c>
      <c r="N4" s="12">
        <v>48.4</v>
      </c>
      <c r="O4" s="12">
        <v>52.5</v>
      </c>
      <c r="P4" s="12">
        <v>59</v>
      </c>
      <c r="Q4" s="12">
        <v>55.7</v>
      </c>
      <c r="R4" s="12">
        <v>49.5</v>
      </c>
      <c r="S4" s="12">
        <v>55.2</v>
      </c>
      <c r="T4" s="12">
        <v>49.8</v>
      </c>
      <c r="U4" s="12">
        <v>53.4</v>
      </c>
      <c r="V4" s="12">
        <v>50.3</v>
      </c>
      <c r="W4" s="12">
        <v>48.4</v>
      </c>
      <c r="X4" s="14"/>
      <c r="Y4" s="4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</row>
    <row r="5" spans="1:50">
      <c r="A5" s="23"/>
      <c r="B5" s="4">
        <v>1</v>
      </c>
      <c r="C5" s="12">
        <v>85</v>
      </c>
      <c r="D5" s="12">
        <v>89.1</v>
      </c>
      <c r="E5" s="12">
        <v>88.5</v>
      </c>
      <c r="F5" s="12">
        <v>92.3</v>
      </c>
      <c r="G5" s="12">
        <v>87.7</v>
      </c>
      <c r="H5" s="12">
        <v>88</v>
      </c>
      <c r="I5" s="12">
        <v>92.2</v>
      </c>
      <c r="J5" s="12">
        <v>88.1</v>
      </c>
      <c r="K5" s="12">
        <v>94.4</v>
      </c>
      <c r="L5" s="12">
        <v>85.3</v>
      </c>
      <c r="M5" s="12">
        <v>85</v>
      </c>
      <c r="N5" s="12">
        <v>87.2</v>
      </c>
      <c r="O5" s="12">
        <v>92.1</v>
      </c>
      <c r="P5" s="12">
        <v>93.4</v>
      </c>
      <c r="Q5" s="12">
        <v>90.5</v>
      </c>
      <c r="R5" s="12">
        <v>89.8</v>
      </c>
      <c r="S5" s="12">
        <v>92</v>
      </c>
      <c r="T5" s="12">
        <v>90</v>
      </c>
      <c r="U5" s="12">
        <v>87.7</v>
      </c>
      <c r="V5" s="12">
        <v>88.6</v>
      </c>
      <c r="W5" s="12">
        <v>86.8</v>
      </c>
      <c r="X5" s="14"/>
      <c r="Y5" s="4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</row>
    <row r="6" spans="1:50">
      <c r="A6" s="23"/>
      <c r="B6" s="4">
        <v>3</v>
      </c>
      <c r="C6" s="12">
        <v>35.200000000000003</v>
      </c>
      <c r="D6" s="12">
        <v>34</v>
      </c>
      <c r="E6" s="12">
        <v>39</v>
      </c>
      <c r="F6" s="12">
        <v>35.200000000000003</v>
      </c>
      <c r="G6" s="12">
        <v>36.800000000000004</v>
      </c>
      <c r="H6" s="12">
        <v>37.1</v>
      </c>
      <c r="I6" s="12">
        <v>34.9</v>
      </c>
      <c r="J6" s="12">
        <v>34.299999999999997</v>
      </c>
      <c r="K6" s="12">
        <v>38.200000000000003</v>
      </c>
      <c r="L6" s="12">
        <v>37</v>
      </c>
      <c r="M6" s="12">
        <v>36.5</v>
      </c>
      <c r="N6" s="12">
        <v>38.700000000000003</v>
      </c>
      <c r="O6" s="12">
        <v>38.1</v>
      </c>
      <c r="P6" s="12">
        <v>35.700000000000003</v>
      </c>
      <c r="Q6" s="12">
        <v>37.4</v>
      </c>
      <c r="R6" s="12">
        <v>37.700000000000003</v>
      </c>
      <c r="S6" s="12">
        <v>36.4</v>
      </c>
      <c r="T6" s="12">
        <v>39.1</v>
      </c>
      <c r="U6" s="12">
        <v>37.6</v>
      </c>
      <c r="V6" s="12">
        <v>38.5</v>
      </c>
      <c r="W6" s="12">
        <v>38</v>
      </c>
      <c r="X6" s="14"/>
      <c r="Y6" s="4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</row>
    <row r="7" spans="1:50">
      <c r="A7" s="23"/>
      <c r="B7" s="4">
        <v>4</v>
      </c>
      <c r="C7" s="12">
        <v>55.4</v>
      </c>
      <c r="D7" s="12">
        <v>59.2</v>
      </c>
      <c r="E7" s="12">
        <v>61.6</v>
      </c>
      <c r="F7" s="12">
        <v>56</v>
      </c>
      <c r="G7" s="12">
        <v>59</v>
      </c>
      <c r="H7" s="12">
        <v>58.2</v>
      </c>
      <c r="I7" s="12">
        <v>55</v>
      </c>
      <c r="J7" s="12">
        <v>57.2</v>
      </c>
      <c r="K7" s="12">
        <v>63.4</v>
      </c>
      <c r="L7" s="12">
        <v>56</v>
      </c>
      <c r="M7" s="12">
        <v>57</v>
      </c>
      <c r="N7" s="12">
        <v>59.8</v>
      </c>
      <c r="O7" s="12">
        <v>57</v>
      </c>
      <c r="P7" s="12">
        <v>56.7</v>
      </c>
      <c r="Q7" s="12">
        <v>57.3</v>
      </c>
      <c r="R7" s="12">
        <v>55.4</v>
      </c>
      <c r="S7" s="12">
        <v>57.4</v>
      </c>
      <c r="T7" s="12">
        <v>60.3</v>
      </c>
      <c r="U7" s="12">
        <v>59.7</v>
      </c>
      <c r="V7" s="12">
        <v>57.7</v>
      </c>
      <c r="W7" s="12">
        <v>60</v>
      </c>
      <c r="X7" s="14"/>
      <c r="Y7" s="4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5"/>
      <c r="AW7" s="12"/>
      <c r="AX7" s="12"/>
    </row>
    <row r="8" spans="1:50">
      <c r="A8" s="23"/>
      <c r="B8" s="4">
        <v>5</v>
      </c>
      <c r="C8" s="12">
        <v>36.6</v>
      </c>
      <c r="D8" s="12">
        <v>40.799999999999997</v>
      </c>
      <c r="E8" s="12">
        <v>38</v>
      </c>
      <c r="F8" s="12">
        <v>37.5</v>
      </c>
      <c r="G8" s="12">
        <v>38.6</v>
      </c>
      <c r="H8" s="12">
        <v>37.700000000000003</v>
      </c>
      <c r="I8" s="12">
        <v>35.5</v>
      </c>
      <c r="J8" s="12">
        <v>38.9</v>
      </c>
      <c r="K8" s="12">
        <v>40</v>
      </c>
      <c r="L8" s="12">
        <v>37.299999999999997</v>
      </c>
      <c r="M8" s="12">
        <v>40</v>
      </c>
      <c r="N8" s="12">
        <v>37.5</v>
      </c>
      <c r="O8" s="12">
        <v>40</v>
      </c>
      <c r="P8" s="12">
        <v>38.200000000000003</v>
      </c>
      <c r="Q8" s="12">
        <v>38.5</v>
      </c>
      <c r="R8" s="12">
        <v>36.799999999999997</v>
      </c>
      <c r="S8" s="12">
        <v>41.2</v>
      </c>
      <c r="T8" s="12">
        <v>41.2</v>
      </c>
      <c r="U8" s="15" t="s">
        <v>45</v>
      </c>
      <c r="V8" s="12">
        <v>40.200000000000003</v>
      </c>
      <c r="W8" s="12">
        <v>38.5</v>
      </c>
      <c r="X8" s="13"/>
      <c r="Y8" s="4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</row>
    <row r="9" spans="1:50">
      <c r="A9" s="23"/>
      <c r="B9" s="4">
        <v>6</v>
      </c>
      <c r="C9" s="12">
        <v>43</v>
      </c>
      <c r="D9" s="12">
        <v>40.700000000000003</v>
      </c>
      <c r="E9" s="12">
        <v>48.5</v>
      </c>
      <c r="F9" s="12">
        <v>42.5</v>
      </c>
      <c r="G9" s="12">
        <v>44.300000000000004</v>
      </c>
      <c r="H9" s="12">
        <v>46.3</v>
      </c>
      <c r="I9" s="12">
        <v>42.4</v>
      </c>
      <c r="J9" s="12">
        <v>41.4</v>
      </c>
      <c r="K9" s="12">
        <v>45</v>
      </c>
      <c r="L9" s="12">
        <v>46.6</v>
      </c>
      <c r="M9" s="12">
        <v>47.2</v>
      </c>
      <c r="N9" s="12">
        <v>49.2</v>
      </c>
      <c r="O9" s="12">
        <v>48.2</v>
      </c>
      <c r="P9" s="12">
        <v>42.6</v>
      </c>
      <c r="Q9" s="12">
        <v>43.6</v>
      </c>
      <c r="R9" s="12">
        <v>45.1</v>
      </c>
      <c r="S9" s="12">
        <v>43.1</v>
      </c>
      <c r="T9" s="12">
        <v>47.8</v>
      </c>
      <c r="U9" s="12">
        <v>45.8</v>
      </c>
      <c r="V9" s="12">
        <v>48.7</v>
      </c>
      <c r="W9" s="12">
        <v>45.5</v>
      </c>
      <c r="X9" s="13"/>
      <c r="Y9" s="4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</row>
    <row r="10" spans="1:50">
      <c r="A10" s="23"/>
      <c r="B10" s="4">
        <v>14</v>
      </c>
      <c r="C10" s="12">
        <v>46.1</v>
      </c>
      <c r="D10" s="12">
        <v>44.5</v>
      </c>
      <c r="E10" s="12">
        <v>51</v>
      </c>
      <c r="F10" s="12">
        <v>44.7</v>
      </c>
      <c r="G10" s="12">
        <v>46.300000000000004</v>
      </c>
      <c r="H10" s="12">
        <v>46</v>
      </c>
      <c r="I10" s="12">
        <v>44.1</v>
      </c>
      <c r="J10" s="12">
        <v>44.3</v>
      </c>
      <c r="K10" s="12">
        <v>49.7</v>
      </c>
      <c r="L10" s="12">
        <v>47.5</v>
      </c>
      <c r="M10" s="12">
        <v>45.7</v>
      </c>
      <c r="N10" s="12">
        <v>51</v>
      </c>
      <c r="O10" s="12">
        <v>49.7</v>
      </c>
      <c r="P10" s="12">
        <v>48.1</v>
      </c>
      <c r="Q10" s="12">
        <v>49.3</v>
      </c>
      <c r="R10" s="12">
        <v>48.9</v>
      </c>
      <c r="S10" s="12">
        <v>49.8</v>
      </c>
      <c r="T10" s="12">
        <v>49</v>
      </c>
      <c r="U10" s="12">
        <v>50</v>
      </c>
      <c r="V10" s="12">
        <v>49.5</v>
      </c>
      <c r="W10" s="12">
        <v>47.9</v>
      </c>
    </row>
    <row r="11" spans="1:50" s="8" customFormat="1">
      <c r="A11" s="16" t="s">
        <v>0</v>
      </c>
      <c r="B11" s="4"/>
      <c r="C11" s="4" t="str">
        <f>C3</f>
        <v xml:space="preserve">DP-2098        </v>
      </c>
      <c r="D11" s="4" t="str">
        <f t="shared" ref="D11:W11" si="0">D3</f>
        <v xml:space="preserve">DP-2817        </v>
      </c>
      <c r="E11" s="4" t="str">
        <f t="shared" si="0"/>
        <v xml:space="preserve">DP-2827        </v>
      </c>
      <c r="F11" s="4" t="str">
        <f t="shared" si="0"/>
        <v xml:space="preserve">DP-2891        </v>
      </c>
      <c r="G11" s="4" t="str">
        <f t="shared" si="0"/>
        <v xml:space="preserve">DP-3091       </v>
      </c>
      <c r="H11" s="4" t="str">
        <f t="shared" si="0"/>
        <v xml:space="preserve">DP-3092        </v>
      </c>
      <c r="I11" s="4" t="str">
        <f t="shared" si="0"/>
        <v xml:space="preserve">DP-3094        </v>
      </c>
      <c r="J11" s="4" t="str">
        <f t="shared" si="0"/>
        <v xml:space="preserve">DP-3100        </v>
      </c>
      <c r="K11" s="4" t="str">
        <f t="shared" si="0"/>
        <v xml:space="preserve">DP-4152        </v>
      </c>
      <c r="L11" s="4" t="str">
        <f t="shared" si="0"/>
        <v xml:space="preserve">DP-4161        </v>
      </c>
      <c r="M11" s="4" t="str">
        <f t="shared" si="0"/>
        <v xml:space="preserve">DP-4164        </v>
      </c>
      <c r="N11" s="4" t="str">
        <f t="shared" si="0"/>
        <v xml:space="preserve">DP-4739        </v>
      </c>
      <c r="O11" s="4" t="str">
        <f t="shared" si="0"/>
        <v xml:space="preserve">DP-4746        </v>
      </c>
      <c r="P11" s="4" t="str">
        <f t="shared" si="0"/>
        <v xml:space="preserve">DP-4748        </v>
      </c>
      <c r="Q11" s="4" t="str">
        <f t="shared" si="0"/>
        <v xml:space="preserve">DP-4753        </v>
      </c>
      <c r="R11" s="4" t="str">
        <f t="shared" si="0"/>
        <v xml:space="preserve">DP-4754        </v>
      </c>
      <c r="S11" s="4" t="str">
        <f t="shared" si="0"/>
        <v xml:space="preserve">DP-4756        </v>
      </c>
      <c r="T11" s="4" t="str">
        <f t="shared" si="0"/>
        <v xml:space="preserve">DP-4758        </v>
      </c>
      <c r="U11" s="4" t="str">
        <f t="shared" si="0"/>
        <v xml:space="preserve">DP-4765        </v>
      </c>
      <c r="V11" s="4" t="str">
        <f t="shared" si="0"/>
        <v xml:space="preserve">DP-4766        </v>
      </c>
      <c r="W11" s="4" t="str">
        <f t="shared" si="0"/>
        <v xml:space="preserve">DP-4767        </v>
      </c>
      <c r="X11" s="7"/>
      <c r="Y11" s="2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>
      <c r="A12" s="3">
        <v>1.69</v>
      </c>
      <c r="B12" s="4">
        <v>8</v>
      </c>
      <c r="C12" s="7">
        <f>LOG10(C4)-$A12</f>
        <v>-2.161408330999981E-2</v>
      </c>
      <c r="D12" s="7">
        <f t="shared" ref="D12:W18" si="1">LOG10(D4)-$A12</f>
        <v>-2.4710387853656979E-3</v>
      </c>
      <c r="E12" s="7">
        <f t="shared" si="1"/>
        <v>5.036268949424394E-2</v>
      </c>
      <c r="F12" s="7">
        <f t="shared" si="1"/>
        <v>5.1939077729199035E-2</v>
      </c>
      <c r="G12" s="7">
        <f t="shared" si="1"/>
        <v>2.4329759745233215E-2</v>
      </c>
      <c r="H12" s="7">
        <f t="shared" si="1"/>
        <v>8.9700043360187998E-3</v>
      </c>
      <c r="I12" s="7">
        <f t="shared" si="1"/>
        <v>6.2048447819438524E-2</v>
      </c>
      <c r="J12" s="7">
        <f t="shared" si="1"/>
        <v>2.84691927723002E-3</v>
      </c>
      <c r="K12" s="7">
        <f t="shared" si="1"/>
        <v>2.1807229041191034E-2</v>
      </c>
      <c r="L12" s="7">
        <f t="shared" si="1"/>
        <v>2.7670503002262148E-2</v>
      </c>
      <c r="M12" s="7">
        <f t="shared" si="1"/>
        <v>1.7570176097936319E-2</v>
      </c>
      <c r="N12" s="7">
        <f t="shared" si="1"/>
        <v>-5.154638355587382E-3</v>
      </c>
      <c r="O12" s="7">
        <f t="shared" si="1"/>
        <v>3.015930340595685E-2</v>
      </c>
      <c r="P12" s="7">
        <f t="shared" si="1"/>
        <v>8.0852011642144284E-2</v>
      </c>
      <c r="Q12" s="7">
        <f t="shared" si="1"/>
        <v>5.5855195173728944E-2</v>
      </c>
      <c r="R12" s="7">
        <f t="shared" si="1"/>
        <v>4.6051989335686994E-3</v>
      </c>
      <c r="S12" s="7">
        <f t="shared" si="1"/>
        <v>5.1939077729199035E-2</v>
      </c>
      <c r="T12" s="7">
        <f t="shared" si="1"/>
        <v>7.2293427597176496E-3</v>
      </c>
      <c r="U12" s="7">
        <f t="shared" si="1"/>
        <v>3.7541257028556485E-2</v>
      </c>
      <c r="V12" s="7">
        <f t="shared" si="1"/>
        <v>1.1567985055927377E-2</v>
      </c>
      <c r="W12" s="7">
        <f t="shared" si="1"/>
        <v>-5.154638355587382E-3</v>
      </c>
      <c r="X12" s="7"/>
      <c r="Y12" s="2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>
      <c r="A13" s="30">
        <v>1.8840068574389925</v>
      </c>
      <c r="B13" s="4">
        <v>1</v>
      </c>
      <c r="C13" s="7">
        <f t="shared" ref="C13:R18" si="2">LOG10(C5)-$A13</f>
        <v>4.5412068275300088E-2</v>
      </c>
      <c r="D13" s="7">
        <f t="shared" si="2"/>
        <v>6.5870846597882116E-2</v>
      </c>
      <c r="E13" s="7">
        <f t="shared" si="2"/>
        <v>6.2936413258832813E-2</v>
      </c>
      <c r="F13" s="7">
        <f t="shared" si="2"/>
        <v>8.1194843586919418E-2</v>
      </c>
      <c r="G13" s="7">
        <f t="shared" si="2"/>
        <v>5.8992735927047901E-2</v>
      </c>
      <c r="H13" s="7">
        <f t="shared" si="2"/>
        <v>6.0475814711176135E-2</v>
      </c>
      <c r="I13" s="7">
        <f t="shared" si="2"/>
        <v>8.0724063614636909E-2</v>
      </c>
      <c r="J13" s="7">
        <f t="shared" si="2"/>
        <v>6.0969050973055383E-2</v>
      </c>
      <c r="K13" s="7">
        <f t="shared" si="2"/>
        <v>9.0965136859076479E-2</v>
      </c>
      <c r="L13" s="7">
        <f t="shared" si="2"/>
        <v>4.694217372853049E-2</v>
      </c>
      <c r="M13" s="7">
        <f t="shared" si="2"/>
        <v>4.5412068275300088E-2</v>
      </c>
      <c r="N13" s="7">
        <f t="shared" si="2"/>
        <v>5.6509627493574799E-2</v>
      </c>
      <c r="O13" s="7">
        <f t="shared" si="2"/>
        <v>8.0252772757856361E-2</v>
      </c>
      <c r="P13" s="7">
        <f t="shared" si="2"/>
        <v>8.6340018791100759E-2</v>
      </c>
      <c r="Q13" s="7">
        <f t="shared" si="2"/>
        <v>7.2641721766210754E-2</v>
      </c>
      <c r="R13" s="7">
        <f t="shared" si="2"/>
        <v>6.9269479228311726E-2</v>
      </c>
      <c r="S13" s="7">
        <f t="shared" si="1"/>
        <v>7.9780969906562804E-2</v>
      </c>
      <c r="T13" s="7">
        <f t="shared" si="1"/>
        <v>7.0235652000332438E-2</v>
      </c>
      <c r="U13" s="7">
        <f t="shared" si="1"/>
        <v>5.8992735927047901E-2</v>
      </c>
      <c r="V13" s="7">
        <f t="shared" si="1"/>
        <v>6.3426864448058229E-2</v>
      </c>
      <c r="W13" s="7">
        <f t="shared" si="1"/>
        <v>5.4512867737499304E-2</v>
      </c>
      <c r="X13" s="7"/>
      <c r="Y13" s="2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>
      <c r="A14" s="30">
        <v>1.3971083887293654</v>
      </c>
      <c r="B14" s="4">
        <v>3</v>
      </c>
      <c r="C14" s="7">
        <f t="shared" si="2"/>
        <v>0.14943427474876558</v>
      </c>
      <c r="D14" s="7">
        <f t="shared" si="1"/>
        <v>0.13437052831288976</v>
      </c>
      <c r="E14" s="7">
        <f t="shared" si="1"/>
        <v>0.19395621829713372</v>
      </c>
      <c r="F14" s="7">
        <f t="shared" si="1"/>
        <v>0.14943427474876558</v>
      </c>
      <c r="G14" s="7">
        <f t="shared" si="1"/>
        <v>0.16873942994415225</v>
      </c>
      <c r="H14" s="7">
        <f t="shared" si="1"/>
        <v>0.17226552088568048</v>
      </c>
      <c r="I14" s="7">
        <f t="shared" si="1"/>
        <v>0.14571703822981452</v>
      </c>
      <c r="J14" s="7">
        <f t="shared" si="1"/>
        <v>0.13818573131340517</v>
      </c>
      <c r="K14" s="7">
        <f t="shared" si="1"/>
        <v>0.1849549741823433</v>
      </c>
      <c r="L14" s="7">
        <f t="shared" si="1"/>
        <v>0.1710933353376296</v>
      </c>
      <c r="M14" s="7">
        <f t="shared" si="1"/>
        <v>0.16518447572710926</v>
      </c>
      <c r="N14" s="7">
        <f t="shared" si="1"/>
        <v>0.19060257628954602</v>
      </c>
      <c r="O14" s="7">
        <f t="shared" si="1"/>
        <v>0.18381658694625402</v>
      </c>
      <c r="P14" s="7">
        <f t="shared" si="1"/>
        <v>0.15555982738282781</v>
      </c>
      <c r="Q14" s="7">
        <f t="shared" si="1"/>
        <v>0.17576321347111468</v>
      </c>
      <c r="R14" s="7">
        <f t="shared" si="1"/>
        <v>0.17923296147642742</v>
      </c>
      <c r="S14" s="7">
        <f t="shared" si="1"/>
        <v>0.16399299491969055</v>
      </c>
      <c r="T14" s="7">
        <f t="shared" si="1"/>
        <v>0.19506836866650135</v>
      </c>
      <c r="U14" s="7">
        <f t="shared" si="1"/>
        <v>0.17807945619829568</v>
      </c>
      <c r="V14" s="7">
        <f t="shared" si="1"/>
        <v>0.18835234077913521</v>
      </c>
      <c r="W14" s="7">
        <f t="shared" si="1"/>
        <v>0.18267520788744473</v>
      </c>
      <c r="X14" s="7"/>
      <c r="Y14" s="2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>
      <c r="A15" s="30">
        <v>1.6162699739411468</v>
      </c>
      <c r="B15" s="4">
        <v>4</v>
      </c>
      <c r="C15" s="7">
        <f t="shared" si="2"/>
        <v>0.12723979078728287</v>
      </c>
      <c r="D15" s="7">
        <f t="shared" si="1"/>
        <v>0.15605173278177298</v>
      </c>
      <c r="E15" s="7">
        <f t="shared" si="1"/>
        <v>0.17331073822327858</v>
      </c>
      <c r="F15" s="7">
        <f t="shared" si="1"/>
        <v>0.13191805306505366</v>
      </c>
      <c r="G15" s="7">
        <f t="shared" si="1"/>
        <v>0.15458203770099743</v>
      </c>
      <c r="H15" s="7">
        <f t="shared" si="1"/>
        <v>0.14865301070874182</v>
      </c>
      <c r="I15" s="7">
        <f t="shared" si="1"/>
        <v>0.12409271555309709</v>
      </c>
      <c r="J15" s="7">
        <f t="shared" si="1"/>
        <v>0.14112605485187735</v>
      </c>
      <c r="K15" s="7">
        <f t="shared" si="1"/>
        <v>0.18581928394058589</v>
      </c>
      <c r="L15" s="7">
        <f t="shared" si="1"/>
        <v>0.13191805306505366</v>
      </c>
      <c r="M15" s="7">
        <f t="shared" si="1"/>
        <v>0.13960488173134467</v>
      </c>
      <c r="N15" s="7">
        <f t="shared" si="1"/>
        <v>0.16043121004726402</v>
      </c>
      <c r="O15" s="7">
        <f t="shared" si="1"/>
        <v>0.13960488173134467</v>
      </c>
      <c r="P15" s="7">
        <f t="shared" si="1"/>
        <v>0.13731308495175987</v>
      </c>
      <c r="Q15" s="7">
        <f t="shared" si="1"/>
        <v>0.14188464802624323</v>
      </c>
      <c r="R15" s="7">
        <f t="shared" si="1"/>
        <v>0.12723979078728287</v>
      </c>
      <c r="S15" s="7">
        <f t="shared" si="1"/>
        <v>0.14264191845682661</v>
      </c>
      <c r="T15" s="7">
        <f t="shared" si="1"/>
        <v>0.16404733819900441</v>
      </c>
      <c r="U15" s="7">
        <f t="shared" si="1"/>
        <v>0.1597043571882224</v>
      </c>
      <c r="V15" s="7">
        <f t="shared" si="1"/>
        <v>0.14490583921458455</v>
      </c>
      <c r="W15" s="7">
        <f t="shared" si="1"/>
        <v>0.16188127644249684</v>
      </c>
      <c r="X15" s="7"/>
      <c r="Y15" s="2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>
      <c r="A16" s="30">
        <v>1.4928818020782022</v>
      </c>
      <c r="B16" s="4">
        <v>5</v>
      </c>
      <c r="C16" s="7">
        <f t="shared" si="2"/>
        <v>7.0599283316208572E-2</v>
      </c>
      <c r="D16" s="7">
        <f t="shared" si="1"/>
        <v>0.11777836101167782</v>
      </c>
      <c r="E16" s="7">
        <f t="shared" si="1"/>
        <v>8.6901794538607913E-2</v>
      </c>
      <c r="F16" s="7">
        <f t="shared" si="1"/>
        <v>8.1149465649516639E-2</v>
      </c>
      <c r="G16" s="7">
        <f t="shared" si="1"/>
        <v>9.3705502593552703E-2</v>
      </c>
      <c r="H16" s="7">
        <f t="shared" si="1"/>
        <v>8.3459548127590599E-2</v>
      </c>
      <c r="I16" s="7">
        <f t="shared" si="1"/>
        <v>5.7346550976891786E-2</v>
      </c>
      <c r="J16" s="7">
        <f t="shared" si="1"/>
        <v>9.7067799247505526E-2</v>
      </c>
      <c r="K16" s="7">
        <f t="shared" si="1"/>
        <v>0.10917818924976008</v>
      </c>
      <c r="L16" s="7">
        <f t="shared" si="1"/>
        <v>7.8827029730485387E-2</v>
      </c>
      <c r="M16" s="7">
        <f t="shared" si="1"/>
        <v>0.10917818924976008</v>
      </c>
      <c r="N16" s="7">
        <f t="shared" si="1"/>
        <v>8.1149465649516639E-2</v>
      </c>
      <c r="O16" s="7">
        <f t="shared" si="1"/>
        <v>0.10917818924976008</v>
      </c>
      <c r="P16" s="7">
        <f t="shared" si="1"/>
        <v>8.9181560833506479E-2</v>
      </c>
      <c r="Q16" s="7">
        <f t="shared" si="1"/>
        <v>9.2578927430298386E-2</v>
      </c>
      <c r="R16" s="7">
        <f t="shared" si="1"/>
        <v>7.296601659531543E-2</v>
      </c>
      <c r="S16" s="7">
        <f t="shared" si="1"/>
        <v>0.12201541395493232</v>
      </c>
      <c r="T16" s="7">
        <f t="shared" si="1"/>
        <v>0.12201541395493232</v>
      </c>
      <c r="U16" s="7"/>
      <c r="V16" s="7">
        <f t="shared" si="1"/>
        <v>0.11134425100626788</v>
      </c>
      <c r="W16" s="7">
        <f t="shared" si="1"/>
        <v>9.2578927430298386E-2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46">
      <c r="A17" s="30">
        <v>1.5662231580849071</v>
      </c>
      <c r="B17" s="4">
        <v>6</v>
      </c>
      <c r="C17" s="7">
        <f t="shared" si="2"/>
        <v>6.7245297494679335E-2</v>
      </c>
      <c r="D17" s="7">
        <f t="shared" si="1"/>
        <v>4.3371251140313039E-2</v>
      </c>
      <c r="E17" s="7">
        <f t="shared" si="1"/>
        <v>0.11951858051735664</v>
      </c>
      <c r="F17" s="7">
        <f t="shared" si="1"/>
        <v>6.2165771965404515E-2</v>
      </c>
      <c r="G17" s="7">
        <f t="shared" si="1"/>
        <v>8.0180568138162434E-2</v>
      </c>
      <c r="H17" s="7">
        <f t="shared" si="1"/>
        <v>9.9357832933046009E-2</v>
      </c>
      <c r="I17" s="7">
        <f t="shared" si="1"/>
        <v>6.114269850782561E-2</v>
      </c>
      <c r="J17" s="7">
        <f t="shared" si="1"/>
        <v>5.0777183035991769E-2</v>
      </c>
      <c r="K17" s="7">
        <f t="shared" si="1"/>
        <v>8.6989355690436643E-2</v>
      </c>
      <c r="L17" s="7">
        <f t="shared" si="1"/>
        <v>0.10216275860509305</v>
      </c>
      <c r="M17" s="7">
        <f t="shared" si="1"/>
        <v>0.10771884054918068</v>
      </c>
      <c r="N17" s="7">
        <f t="shared" si="1"/>
        <v>0.12574194468245325</v>
      </c>
      <c r="O17" s="7">
        <f t="shared" si="1"/>
        <v>0.11682388015394252</v>
      </c>
      <c r="P17" s="7">
        <f t="shared" si="1"/>
        <v>6.318644101781179E-2</v>
      </c>
      <c r="Q17" s="7">
        <f t="shared" si="1"/>
        <v>7.3263331183679004E-2</v>
      </c>
      <c r="R17" s="7">
        <f t="shared" si="1"/>
        <v>8.7953383793053508E-2</v>
      </c>
      <c r="S17" s="7">
        <f t="shared" si="1"/>
        <v>6.8254112075824436E-2</v>
      </c>
      <c r="T17" s="7">
        <f t="shared" si="1"/>
        <v>0.11320473852721169</v>
      </c>
      <c r="U17" s="7">
        <f t="shared" si="1"/>
        <v>9.4642319918962103E-2</v>
      </c>
      <c r="V17" s="7">
        <f t="shared" si="1"/>
        <v>0.12130580312972716</v>
      </c>
      <c r="W17" s="7">
        <f t="shared" si="1"/>
        <v>9.1788238572205305E-2</v>
      </c>
      <c r="Y17" s="4"/>
      <c r="AA17" s="5"/>
      <c r="AD17" s="6"/>
      <c r="AE17" s="6"/>
      <c r="AF17" s="4"/>
      <c r="AG17" s="7"/>
      <c r="AH17" s="7"/>
      <c r="AI17" s="7"/>
    </row>
    <row r="18" spans="1:46">
      <c r="A18" s="30">
        <v>1.5495605500297607</v>
      </c>
      <c r="B18" s="4">
        <v>14</v>
      </c>
      <c r="C18" s="7">
        <f t="shared" si="2"/>
        <v>0.11414037535988752</v>
      </c>
      <c r="D18" s="7">
        <f t="shared" si="1"/>
        <v>9.879946095117087E-2</v>
      </c>
      <c r="E18" s="7">
        <f t="shared" si="1"/>
        <v>0.15800962606817559</v>
      </c>
      <c r="F18" s="7">
        <f t="shared" si="1"/>
        <v>0.10074697310217573</v>
      </c>
      <c r="G18" s="7">
        <f t="shared" si="1"/>
        <v>0.11602044098819242</v>
      </c>
      <c r="H18" s="7">
        <f t="shared" si="1"/>
        <v>0.11319728165181342</v>
      </c>
      <c r="I18" s="7">
        <f t="shared" si="1"/>
        <v>9.4878039438077932E-2</v>
      </c>
      <c r="J18" s="7">
        <f t="shared" si="1"/>
        <v>9.6843176193308844E-2</v>
      </c>
      <c r="K18" s="7">
        <f t="shared" si="1"/>
        <v>0.14679583870357149</v>
      </c>
      <c r="L18" s="7">
        <f t="shared" si="1"/>
        <v>0.1271330595951059</v>
      </c>
      <c r="M18" s="7">
        <f t="shared" si="1"/>
        <v>0.11035565004008951</v>
      </c>
      <c r="N18" s="7">
        <f t="shared" si="1"/>
        <v>0.15800962606817559</v>
      </c>
      <c r="O18" s="7">
        <f t="shared" si="1"/>
        <v>0.14679583870357149</v>
      </c>
      <c r="P18" s="7">
        <f t="shared" si="1"/>
        <v>0.13258452634407103</v>
      </c>
      <c r="Q18" s="7">
        <f t="shared" si="1"/>
        <v>0.14328636924746929</v>
      </c>
      <c r="R18" s="7">
        <f t="shared" si="1"/>
        <v>0.1397483090938596</v>
      </c>
      <c r="S18" s="7">
        <f t="shared" si="1"/>
        <v>0.14766879272995692</v>
      </c>
      <c r="T18" s="7">
        <f t="shared" si="1"/>
        <v>0.14063552999875295</v>
      </c>
      <c r="U18" s="7">
        <f t="shared" si="1"/>
        <v>0.14940945430625807</v>
      </c>
      <c r="V18" s="7">
        <f t="shared" si="1"/>
        <v>0.14504464890380797</v>
      </c>
      <c r="W18" s="7">
        <f t="shared" si="1"/>
        <v>0.13077496338480255</v>
      </c>
      <c r="Y18" s="2"/>
      <c r="AA18" s="5"/>
      <c r="AD18" s="6"/>
      <c r="AE18" s="6"/>
      <c r="AF18" s="2"/>
      <c r="AG18" s="7"/>
      <c r="AH18" s="7"/>
      <c r="AI18" s="7"/>
    </row>
    <row r="19" spans="1:46">
      <c r="C19" s="2" t="s">
        <v>2</v>
      </c>
      <c r="D19" s="2" t="s">
        <v>3</v>
      </c>
      <c r="E19" s="2" t="s">
        <v>4</v>
      </c>
      <c r="F19" s="2" t="s">
        <v>5</v>
      </c>
      <c r="G19" s="2" t="s">
        <v>6</v>
      </c>
      <c r="H19" s="2" t="s">
        <v>7</v>
      </c>
      <c r="I19" s="2"/>
      <c r="J19" s="2" t="s">
        <v>46</v>
      </c>
      <c r="K19" s="2" t="s">
        <v>8</v>
      </c>
      <c r="L19" s="2" t="s">
        <v>9</v>
      </c>
    </row>
    <row r="20" spans="1:46">
      <c r="B20" s="4">
        <v>8</v>
      </c>
      <c r="C20" s="3">
        <f>COUNT(C4:W4)</f>
        <v>21</v>
      </c>
      <c r="D20" s="5">
        <f>AVERAGE(C4:W4)</f>
        <v>51.904761904761912</v>
      </c>
      <c r="E20" s="3">
        <f>MIN(C4:W4)</f>
        <v>46.6</v>
      </c>
      <c r="F20" s="3">
        <f>MAX(C4:W4)</f>
        <v>59</v>
      </c>
      <c r="G20" s="6">
        <f>STDEV(C4:W4)</f>
        <v>3.2172155958959601</v>
      </c>
      <c r="H20" s="6">
        <f t="shared" ref="H20:H26" si="3">G20*100/D20</f>
        <v>6.1983052764968027</v>
      </c>
      <c r="I20" s="4">
        <v>8</v>
      </c>
      <c r="J20" s="7">
        <f t="shared" ref="J20:L26" si="4">LOG10(D20)-$A12</f>
        <v>2.5207203206704554E-2</v>
      </c>
      <c r="K20" s="7">
        <f t="shared" si="4"/>
        <v>-2.161408330999981E-2</v>
      </c>
      <c r="L20" s="7">
        <f t="shared" si="4"/>
        <v>8.0852011642144284E-2</v>
      </c>
    </row>
    <row r="21" spans="1:46">
      <c r="B21" s="4">
        <v>1</v>
      </c>
      <c r="C21" s="3">
        <f t="shared" ref="C21:C25" si="5">COUNT(C5:W5)</f>
        <v>21</v>
      </c>
      <c r="D21" s="5">
        <f t="shared" ref="D21:D25" si="6">AVERAGE(C5:W5)</f>
        <v>89.223809523809521</v>
      </c>
      <c r="E21" s="3">
        <f t="shared" ref="E21:E25" si="7">MIN(C5:W5)</f>
        <v>85</v>
      </c>
      <c r="F21" s="3">
        <f t="shared" ref="F21:F25" si="8">MAX(C5:W5)</f>
        <v>94.4</v>
      </c>
      <c r="G21" s="6">
        <f t="shared" ref="G21:G25" si="9">STDEV(C5:W5)</f>
        <v>2.7429737078405925</v>
      </c>
      <c r="H21" s="6">
        <f t="shared" si="3"/>
        <v>3.0742620411299804</v>
      </c>
      <c r="I21" s="4">
        <v>1</v>
      </c>
      <c r="J21" s="7">
        <f t="shared" si="4"/>
        <v>6.6473904616673796E-2</v>
      </c>
      <c r="K21" s="7">
        <f t="shared" si="4"/>
        <v>4.5412068275300088E-2</v>
      </c>
      <c r="L21" s="7">
        <f t="shared" si="4"/>
        <v>9.0965136859076479E-2</v>
      </c>
      <c r="X21" s="18"/>
    </row>
    <row r="22" spans="1:46">
      <c r="B22" s="4">
        <v>3</v>
      </c>
      <c r="C22" s="3">
        <f t="shared" si="5"/>
        <v>21</v>
      </c>
      <c r="D22" s="5">
        <f t="shared" si="6"/>
        <v>36.923809523809531</v>
      </c>
      <c r="E22" s="3">
        <f t="shared" si="7"/>
        <v>34</v>
      </c>
      <c r="F22" s="3">
        <f t="shared" si="8"/>
        <v>39.1</v>
      </c>
      <c r="G22" s="6">
        <f t="shared" si="9"/>
        <v>1.5430180692087707</v>
      </c>
      <c r="H22" s="6">
        <f t="shared" si="3"/>
        <v>4.1789243556079674</v>
      </c>
      <c r="I22" s="4">
        <v>3</v>
      </c>
      <c r="J22" s="7">
        <f t="shared" si="4"/>
        <v>0.17019811320790668</v>
      </c>
      <c r="K22" s="7">
        <f t="shared" si="4"/>
        <v>0.13437052831288976</v>
      </c>
      <c r="L22" s="7">
        <f t="shared" si="4"/>
        <v>0.19506836866650135</v>
      </c>
      <c r="X22" s="11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</row>
    <row r="23" spans="1:46">
      <c r="B23" s="4">
        <v>4</v>
      </c>
      <c r="C23" s="3">
        <f t="shared" si="5"/>
        <v>21</v>
      </c>
      <c r="D23" s="5">
        <f t="shared" si="6"/>
        <v>58.061904761904756</v>
      </c>
      <c r="E23" s="3">
        <f t="shared" si="7"/>
        <v>55</v>
      </c>
      <c r="F23" s="3">
        <f t="shared" si="8"/>
        <v>63.4</v>
      </c>
      <c r="G23" s="6">
        <f t="shared" si="9"/>
        <v>2.1878016798778153</v>
      </c>
      <c r="H23" s="6">
        <f t="shared" si="3"/>
        <v>3.7680501334728227</v>
      </c>
      <c r="I23" s="4">
        <v>4</v>
      </c>
      <c r="J23" s="7">
        <f t="shared" si="4"/>
        <v>0.14762130512625338</v>
      </c>
      <c r="K23" s="7">
        <f t="shared" si="4"/>
        <v>0.12409271555309709</v>
      </c>
      <c r="L23" s="7">
        <f t="shared" si="4"/>
        <v>0.18581928394058589</v>
      </c>
      <c r="X23" s="13"/>
      <c r="Y23" s="4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</row>
    <row r="24" spans="1:46">
      <c r="B24" s="4">
        <v>5</v>
      </c>
      <c r="C24" s="3">
        <f t="shared" si="5"/>
        <v>20</v>
      </c>
      <c r="D24" s="5">
        <f t="shared" si="6"/>
        <v>38.650000000000006</v>
      </c>
      <c r="E24" s="3">
        <f t="shared" si="7"/>
        <v>35.5</v>
      </c>
      <c r="F24" s="3">
        <f t="shared" si="8"/>
        <v>41.2</v>
      </c>
      <c r="G24" s="6">
        <f t="shared" si="9"/>
        <v>1.6083662845456439</v>
      </c>
      <c r="H24" s="6">
        <f t="shared" si="3"/>
        <v>4.1613616676472018</v>
      </c>
      <c r="I24" s="4">
        <v>5</v>
      </c>
      <c r="J24" s="7">
        <f t="shared" si="4"/>
        <v>9.4267696176141502E-2</v>
      </c>
      <c r="K24" s="7">
        <f t="shared" si="4"/>
        <v>5.7346550976891786E-2</v>
      </c>
      <c r="L24" s="7">
        <f t="shared" si="4"/>
        <v>0.12201541395493232</v>
      </c>
      <c r="X24" s="14"/>
      <c r="Y24" s="4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</row>
    <row r="25" spans="1:46">
      <c r="B25" s="4">
        <v>6</v>
      </c>
      <c r="C25" s="3">
        <f t="shared" si="5"/>
        <v>21</v>
      </c>
      <c r="D25" s="5">
        <f t="shared" si="6"/>
        <v>45.119047619047628</v>
      </c>
      <c r="E25" s="3">
        <f t="shared" si="7"/>
        <v>40.700000000000003</v>
      </c>
      <c r="F25" s="3">
        <f t="shared" si="8"/>
        <v>49.2</v>
      </c>
      <c r="G25" s="6">
        <f t="shared" si="9"/>
        <v>2.5654666335033576</v>
      </c>
      <c r="H25" s="6">
        <f t="shared" si="3"/>
        <v>5.6859946494533506</v>
      </c>
      <c r="I25" s="4">
        <v>6</v>
      </c>
      <c r="J25" s="7">
        <f t="shared" si="4"/>
        <v>8.8136765821283714E-2</v>
      </c>
      <c r="K25" s="7">
        <f t="shared" si="4"/>
        <v>4.3371251140313039E-2</v>
      </c>
      <c r="L25" s="7">
        <f t="shared" si="4"/>
        <v>0.12574194468245325</v>
      </c>
      <c r="X25" s="14"/>
      <c r="Y25" s="4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</row>
    <row r="26" spans="1:46">
      <c r="B26" s="4">
        <v>14</v>
      </c>
      <c r="C26" s="3">
        <f>COUNT(C10:W10)</f>
        <v>21</v>
      </c>
      <c r="D26" s="5">
        <f>AVERAGE(C10:W10)</f>
        <v>47.766666666666666</v>
      </c>
      <c r="E26" s="3">
        <f>MIN(C10:W10)</f>
        <v>44.1</v>
      </c>
      <c r="F26" s="3">
        <f>MAX(C10:W10)</f>
        <v>51</v>
      </c>
      <c r="G26" s="6">
        <f>STDEV(C10:W10)</f>
        <v>2.277352263777682</v>
      </c>
      <c r="H26" s="6">
        <f t="shared" si="3"/>
        <v>4.7676600079086153</v>
      </c>
      <c r="I26" s="4">
        <v>14</v>
      </c>
      <c r="J26" s="7">
        <f t="shared" si="4"/>
        <v>0.12956438564792139</v>
      </c>
      <c r="K26" s="7">
        <f t="shared" si="4"/>
        <v>9.4878039438077932E-2</v>
      </c>
      <c r="L26" s="7">
        <f t="shared" si="4"/>
        <v>0.15800962606817559</v>
      </c>
      <c r="X26" s="14"/>
      <c r="Y26" s="4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</row>
    <row r="27" spans="1:46">
      <c r="B27" s="4"/>
      <c r="D27" s="5"/>
      <c r="G27" s="6"/>
      <c r="H27" s="6"/>
      <c r="I27" s="4"/>
      <c r="J27" s="7"/>
      <c r="K27" s="7"/>
      <c r="L27" s="7"/>
      <c r="X27" s="14"/>
      <c r="Y27" s="4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</row>
    <row r="28" spans="1:46">
      <c r="B28" s="4"/>
      <c r="D28" s="5"/>
      <c r="G28" s="6"/>
      <c r="H28" s="6"/>
      <c r="I28" s="4"/>
      <c r="J28" s="7"/>
      <c r="K28" s="7"/>
      <c r="L28" s="7"/>
      <c r="X28" s="14"/>
      <c r="Y28" s="4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</row>
    <row r="29" spans="1:46">
      <c r="B29" s="4"/>
      <c r="D29" s="5"/>
      <c r="G29" s="6"/>
      <c r="H29" s="6"/>
      <c r="I29" s="4"/>
      <c r="J29" s="7"/>
      <c r="K29" s="7"/>
      <c r="L29" s="7"/>
      <c r="X29" s="14"/>
      <c r="Y29" s="4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</row>
    <row r="30" spans="1:46">
      <c r="B30" s="4"/>
      <c r="D30" s="5"/>
      <c r="G30" s="6"/>
      <c r="H30" s="6"/>
      <c r="I30" s="4"/>
      <c r="J30" s="7"/>
      <c r="K30" s="7"/>
      <c r="L30" s="7"/>
      <c r="X30" s="14"/>
      <c r="Y30" s="4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</row>
    <row r="31" spans="1:46">
      <c r="B31" s="4"/>
      <c r="D31" s="5"/>
      <c r="G31" s="6"/>
      <c r="H31" s="6"/>
      <c r="I31" s="4"/>
      <c r="J31" s="7"/>
      <c r="K31" s="7"/>
      <c r="L31" s="7"/>
      <c r="X31" s="14"/>
      <c r="Y31" s="4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</row>
    <row r="32" spans="1:46">
      <c r="B32" s="4"/>
      <c r="D32" s="5"/>
      <c r="G32" s="6"/>
      <c r="H32" s="6"/>
      <c r="I32" s="4"/>
      <c r="J32" s="7"/>
      <c r="K32" s="7"/>
      <c r="L32" s="7"/>
      <c r="X32" s="14"/>
      <c r="Y32" s="4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</row>
    <row r="33" spans="1:46">
      <c r="B33" s="4"/>
      <c r="D33" s="5"/>
      <c r="G33" s="6"/>
      <c r="H33" s="6"/>
      <c r="I33" s="4"/>
      <c r="J33" s="7"/>
      <c r="K33" s="7"/>
      <c r="L33" s="7"/>
      <c r="X33" s="14"/>
      <c r="Y33" s="4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</row>
    <row r="34" spans="1:46">
      <c r="B34" s="4"/>
      <c r="D34" s="5"/>
      <c r="G34" s="6"/>
      <c r="H34" s="6"/>
      <c r="I34" s="4"/>
      <c r="J34" s="7"/>
      <c r="K34" s="7"/>
      <c r="L34" s="7"/>
      <c r="X34" s="14"/>
      <c r="Y34" s="4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</row>
    <row r="35" spans="1:46">
      <c r="B35" s="4"/>
      <c r="D35" s="5"/>
      <c r="G35" s="6"/>
      <c r="H35" s="6"/>
      <c r="I35" s="4"/>
      <c r="J35" s="7"/>
      <c r="K35" s="7"/>
      <c r="L35" s="7"/>
      <c r="X35" s="14"/>
      <c r="Y35" s="4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</row>
    <row r="36" spans="1:46">
      <c r="B36" s="4"/>
      <c r="D36" s="5"/>
      <c r="G36" s="6"/>
      <c r="H36" s="6"/>
      <c r="I36" s="4"/>
      <c r="J36" s="7"/>
      <c r="K36" s="7"/>
      <c r="L36" s="7"/>
      <c r="X36" s="14"/>
      <c r="Y36" s="4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</row>
    <row r="37" spans="1:46">
      <c r="B37" s="4"/>
      <c r="D37" s="5"/>
      <c r="G37" s="6"/>
      <c r="H37" s="6"/>
      <c r="I37" s="4"/>
      <c r="J37" s="7"/>
      <c r="K37" s="7"/>
      <c r="L37" s="7"/>
      <c r="X37" s="14"/>
      <c r="Y37" s="4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</row>
    <row r="38" spans="1:46">
      <c r="B38" s="4"/>
      <c r="D38" s="5"/>
      <c r="G38" s="6"/>
      <c r="H38" s="6"/>
      <c r="I38" s="4"/>
      <c r="J38" s="7"/>
      <c r="K38" s="7"/>
      <c r="L38" s="7"/>
      <c r="X38" s="14"/>
      <c r="Y38" s="4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</row>
    <row r="39" spans="1:46">
      <c r="B39" s="4"/>
      <c r="D39" s="5"/>
      <c r="G39" s="6"/>
      <c r="H39" s="6"/>
      <c r="I39" s="4"/>
      <c r="J39" s="7"/>
      <c r="K39" s="7"/>
      <c r="L39" s="7"/>
      <c r="X39" s="14"/>
      <c r="Y39" s="4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</row>
    <row r="40" spans="1:46">
      <c r="B40" s="4"/>
      <c r="D40" s="5"/>
      <c r="G40" s="6"/>
      <c r="H40" s="6"/>
      <c r="I40" s="4"/>
      <c r="J40" s="7"/>
      <c r="K40" s="7"/>
      <c r="L40" s="7"/>
      <c r="X40" s="14"/>
      <c r="Y40" s="4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</row>
    <row r="41" spans="1:46">
      <c r="B41" s="4"/>
      <c r="D41" s="5"/>
      <c r="G41" s="6"/>
      <c r="H41" s="6"/>
      <c r="I41" s="4"/>
      <c r="J41" s="7"/>
      <c r="K41" s="7"/>
      <c r="L41" s="7"/>
      <c r="X41" s="14"/>
      <c r="Y41" s="4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</row>
    <row r="42" spans="1:46">
      <c r="B42" s="4"/>
      <c r="D42" s="5"/>
      <c r="G42" s="6"/>
      <c r="H42" s="6"/>
      <c r="I42" s="4"/>
      <c r="J42" s="7"/>
      <c r="K42" s="7"/>
      <c r="L42" s="7"/>
      <c r="X42" s="14"/>
      <c r="Y42" s="4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</row>
    <row r="43" spans="1:46">
      <c r="B43" s="4"/>
      <c r="D43" s="5"/>
      <c r="G43" s="6"/>
      <c r="H43" s="6"/>
      <c r="I43" s="4"/>
      <c r="J43" s="7"/>
      <c r="K43" s="7"/>
      <c r="L43" s="7"/>
      <c r="X43" s="14"/>
      <c r="Y43" s="4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</row>
    <row r="44" spans="1:46">
      <c r="B44" s="4"/>
      <c r="D44" s="5"/>
      <c r="G44" s="6"/>
      <c r="H44" s="6"/>
      <c r="I44" s="4"/>
      <c r="J44" s="7"/>
      <c r="K44" s="7"/>
      <c r="L44" s="7"/>
      <c r="X44" s="14"/>
      <c r="Y44" s="4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</row>
    <row r="45" spans="1:46">
      <c r="B45" s="4"/>
      <c r="D45" s="5"/>
      <c r="G45" s="6"/>
      <c r="H45" s="6"/>
      <c r="I45" s="4"/>
      <c r="J45" s="7"/>
      <c r="K45" s="7"/>
      <c r="L45" s="7"/>
      <c r="X45" s="14"/>
      <c r="Y45" s="4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</row>
    <row r="46" spans="1:46">
      <c r="A46" s="19" t="s">
        <v>16</v>
      </c>
      <c r="B46" s="3"/>
      <c r="C46" s="4" t="s">
        <v>12</v>
      </c>
      <c r="D46" s="4" t="s">
        <v>12</v>
      </c>
      <c r="E46" s="4" t="s">
        <v>12</v>
      </c>
      <c r="F46" s="4" t="s">
        <v>12</v>
      </c>
      <c r="G46" s="4" t="s">
        <v>12</v>
      </c>
      <c r="H46" s="4" t="s">
        <v>12</v>
      </c>
      <c r="I46" s="4" t="s">
        <v>12</v>
      </c>
      <c r="J46" s="4" t="s">
        <v>12</v>
      </c>
      <c r="K46" s="4" t="s">
        <v>12</v>
      </c>
      <c r="L46" s="4" t="s">
        <v>12</v>
      </c>
      <c r="X46" s="16"/>
      <c r="Y46" s="8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1:46">
      <c r="A47" s="25"/>
      <c r="C47" s="4">
        <v>10629</v>
      </c>
      <c r="D47" s="4">
        <v>10630</v>
      </c>
      <c r="E47" s="4">
        <v>10613</v>
      </c>
      <c r="F47" s="4">
        <v>10628</v>
      </c>
      <c r="G47" s="4">
        <v>10588</v>
      </c>
      <c r="H47" s="4" t="s">
        <v>47</v>
      </c>
      <c r="I47" s="4">
        <v>368</v>
      </c>
      <c r="J47" s="4">
        <v>3196</v>
      </c>
      <c r="K47" s="4" t="s">
        <v>48</v>
      </c>
      <c r="L47" s="4" t="s">
        <v>49</v>
      </c>
      <c r="Y47" s="4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>
      <c r="A48" s="26"/>
      <c r="B48" s="2">
        <v>7</v>
      </c>
      <c r="C48" s="3">
        <v>57</v>
      </c>
      <c r="D48" s="3">
        <v>55</v>
      </c>
      <c r="E48" s="3">
        <v>61</v>
      </c>
      <c r="F48" s="3">
        <v>54</v>
      </c>
      <c r="G48" s="3">
        <v>59</v>
      </c>
      <c r="H48" s="3">
        <v>52</v>
      </c>
      <c r="I48" s="3">
        <v>55</v>
      </c>
      <c r="J48" s="3">
        <v>57</v>
      </c>
      <c r="K48" s="3">
        <v>56</v>
      </c>
      <c r="L48" s="3">
        <v>57</v>
      </c>
      <c r="X48" s="7"/>
      <c r="Y48" s="2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>
      <c r="A49" s="26"/>
      <c r="B49" s="2">
        <v>1</v>
      </c>
      <c r="C49" s="3">
        <v>90</v>
      </c>
      <c r="D49" s="3">
        <v>84</v>
      </c>
      <c r="E49" s="3">
        <v>92</v>
      </c>
      <c r="F49" s="3">
        <v>89</v>
      </c>
      <c r="G49" s="3">
        <v>87</v>
      </c>
      <c r="H49" s="3">
        <v>82</v>
      </c>
      <c r="I49" s="3">
        <v>87</v>
      </c>
      <c r="J49" s="3">
        <v>87</v>
      </c>
      <c r="K49" s="3">
        <v>88</v>
      </c>
      <c r="L49" s="3">
        <v>87</v>
      </c>
      <c r="X49" s="7"/>
      <c r="Y49" s="2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>
      <c r="A50" s="26"/>
      <c r="B50" s="2">
        <v>3</v>
      </c>
      <c r="C50" s="3">
        <v>38</v>
      </c>
      <c r="D50" s="3">
        <v>37</v>
      </c>
      <c r="E50" s="3">
        <v>34.5</v>
      </c>
      <c r="F50" s="3">
        <v>39</v>
      </c>
      <c r="G50" s="3">
        <v>37</v>
      </c>
      <c r="H50" s="3">
        <v>37</v>
      </c>
      <c r="I50" s="3">
        <v>39</v>
      </c>
      <c r="J50" s="3">
        <v>34.5</v>
      </c>
      <c r="K50" s="3">
        <v>35</v>
      </c>
      <c r="L50" s="3">
        <v>35</v>
      </c>
      <c r="X50" s="7"/>
      <c r="Y50" s="2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>
      <c r="A51" s="26"/>
      <c r="B51" s="2">
        <v>4</v>
      </c>
      <c r="C51" s="3">
        <v>62</v>
      </c>
      <c r="D51" s="3">
        <v>59</v>
      </c>
      <c r="E51" s="3">
        <v>59</v>
      </c>
      <c r="F51" s="3">
        <v>63</v>
      </c>
      <c r="G51" s="3">
        <v>59</v>
      </c>
      <c r="H51" s="3">
        <v>61</v>
      </c>
      <c r="I51" s="3">
        <v>62</v>
      </c>
      <c r="J51" s="3">
        <v>59</v>
      </c>
      <c r="K51" s="3">
        <v>55.5</v>
      </c>
      <c r="L51" s="3">
        <v>57</v>
      </c>
      <c r="X51" s="7"/>
      <c r="Y51" s="2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>
      <c r="A52" s="26"/>
      <c r="B52" s="2">
        <v>5</v>
      </c>
      <c r="C52" s="3">
        <v>41</v>
      </c>
      <c r="D52" s="3">
        <v>41.5</v>
      </c>
      <c r="E52" s="3">
        <v>43.5</v>
      </c>
      <c r="F52" s="3">
        <v>43.5</v>
      </c>
      <c r="G52" s="3">
        <v>42</v>
      </c>
      <c r="H52" s="3">
        <v>41</v>
      </c>
      <c r="I52" s="3">
        <v>42</v>
      </c>
      <c r="J52" s="3">
        <v>40</v>
      </c>
      <c r="K52" s="3">
        <v>37.5</v>
      </c>
      <c r="L52" s="3">
        <v>40.200000000000003</v>
      </c>
      <c r="X52" s="7"/>
      <c r="Y52" s="2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>
      <c r="A53" s="26"/>
      <c r="B53" s="2">
        <v>6</v>
      </c>
      <c r="C53" s="3">
        <v>47</v>
      </c>
      <c r="D53" s="3">
        <v>47</v>
      </c>
      <c r="E53" s="3">
        <v>47.1</v>
      </c>
      <c r="F53" s="3">
        <v>50</v>
      </c>
      <c r="G53" s="3">
        <v>45.3</v>
      </c>
      <c r="H53" s="3">
        <v>45.5</v>
      </c>
      <c r="I53" s="3">
        <v>48.5</v>
      </c>
      <c r="J53" s="3">
        <v>45</v>
      </c>
      <c r="K53" s="3">
        <v>43.3</v>
      </c>
      <c r="L53" s="3">
        <v>46</v>
      </c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46">
      <c r="A54" s="26"/>
      <c r="B54" s="2">
        <v>14</v>
      </c>
      <c r="C54" s="3">
        <v>47</v>
      </c>
      <c r="D54" s="3">
        <v>45.1</v>
      </c>
      <c r="E54" s="3">
        <v>44</v>
      </c>
      <c r="F54" s="3">
        <v>48</v>
      </c>
      <c r="G54" s="3">
        <v>43</v>
      </c>
      <c r="H54" s="3">
        <v>45</v>
      </c>
      <c r="I54" s="3">
        <v>46</v>
      </c>
      <c r="J54" s="3">
        <v>43</v>
      </c>
      <c r="K54" s="3">
        <v>41</v>
      </c>
      <c r="L54" s="3">
        <v>43.5</v>
      </c>
      <c r="Y54" s="4"/>
      <c r="AA54" s="5"/>
      <c r="AD54" s="6"/>
      <c r="AE54" s="6"/>
      <c r="AF54" s="4"/>
      <c r="AG54" s="7"/>
      <c r="AH54" s="7"/>
      <c r="AI54" s="7"/>
    </row>
    <row r="55" spans="1:46">
      <c r="A55" s="26"/>
      <c r="B55" s="2">
        <v>10</v>
      </c>
      <c r="C55" s="3">
        <v>62</v>
      </c>
      <c r="D55" s="3">
        <v>57</v>
      </c>
      <c r="E55" s="3">
        <v>65</v>
      </c>
      <c r="F55" s="3">
        <v>60</v>
      </c>
      <c r="G55" s="3">
        <v>63</v>
      </c>
      <c r="H55" s="3">
        <v>58</v>
      </c>
      <c r="I55" s="3">
        <v>60</v>
      </c>
      <c r="J55" s="3">
        <v>60</v>
      </c>
      <c r="K55" s="3">
        <v>61</v>
      </c>
      <c r="L55" s="3">
        <v>63</v>
      </c>
      <c r="Y55" s="2"/>
      <c r="AA55" s="5"/>
      <c r="AD55" s="6"/>
      <c r="AE55" s="6"/>
      <c r="AF55" s="2"/>
      <c r="AG55" s="7"/>
      <c r="AH55" s="7"/>
      <c r="AI55" s="7"/>
    </row>
    <row r="56" spans="1:46">
      <c r="A56" s="26"/>
      <c r="B56" s="2">
        <v>12</v>
      </c>
      <c r="C56" s="3">
        <v>17</v>
      </c>
      <c r="D56" s="3">
        <v>18</v>
      </c>
      <c r="E56" s="3">
        <v>15</v>
      </c>
      <c r="F56" s="3">
        <v>17</v>
      </c>
      <c r="G56" s="3">
        <v>17</v>
      </c>
      <c r="H56" s="3">
        <v>14</v>
      </c>
      <c r="I56" s="3">
        <v>18</v>
      </c>
      <c r="J56" s="3">
        <v>17</v>
      </c>
      <c r="K56" s="3">
        <v>17.5</v>
      </c>
      <c r="L56" s="3">
        <v>17.5</v>
      </c>
      <c r="Y56" s="2"/>
      <c r="AA56" s="5"/>
      <c r="AD56" s="6"/>
      <c r="AE56" s="6"/>
      <c r="AF56" s="2"/>
      <c r="AG56" s="7"/>
      <c r="AH56" s="7"/>
      <c r="AI56" s="7"/>
    </row>
    <row r="57" spans="1:46">
      <c r="A57" s="31" t="s">
        <v>0</v>
      </c>
      <c r="C57" s="22">
        <f>C47</f>
        <v>10629</v>
      </c>
      <c r="D57" s="22">
        <f t="shared" ref="D57:L57" si="10">D47</f>
        <v>10630</v>
      </c>
      <c r="E57" s="22">
        <f t="shared" si="10"/>
        <v>10613</v>
      </c>
      <c r="F57" s="22">
        <f t="shared" si="10"/>
        <v>10628</v>
      </c>
      <c r="G57" s="22">
        <f t="shared" si="10"/>
        <v>10588</v>
      </c>
      <c r="H57" s="22" t="str">
        <f t="shared" si="10"/>
        <v>3196-366</v>
      </c>
      <c r="I57" s="22">
        <f t="shared" si="10"/>
        <v>368</v>
      </c>
      <c r="J57" s="22">
        <f t="shared" si="10"/>
        <v>3196</v>
      </c>
      <c r="K57" s="22" t="str">
        <f t="shared" si="10"/>
        <v>3196-251</v>
      </c>
      <c r="L57" s="22" t="str">
        <f t="shared" si="10"/>
        <v>3196bis</v>
      </c>
      <c r="Y57" s="2"/>
      <c r="AA57" s="5"/>
      <c r="AD57" s="6"/>
      <c r="AE57" s="6"/>
      <c r="AF57" s="2"/>
      <c r="AG57" s="7"/>
      <c r="AH57" s="7"/>
      <c r="AI57" s="7"/>
    </row>
    <row r="58" spans="1:46">
      <c r="A58" s="30">
        <v>1.6941662959331982</v>
      </c>
      <c r="B58" s="2">
        <v>7</v>
      </c>
      <c r="C58" s="28">
        <f>LOG10(C48)-$A58</f>
        <v>6.1708559739293234E-2</v>
      </c>
      <c r="D58" s="28">
        <f t="shared" ref="D58:L58" si="11">LOG10(D48)-$A58</f>
        <v>4.6196393561045657E-2</v>
      </c>
      <c r="E58" s="28">
        <f t="shared" si="11"/>
        <v>9.1163539077568911E-2</v>
      </c>
      <c r="F58" s="28">
        <f t="shared" si="11"/>
        <v>3.8227463889770386E-2</v>
      </c>
      <c r="G58" s="28">
        <f t="shared" si="11"/>
        <v>7.6685715708946001E-2</v>
      </c>
      <c r="H58" s="28">
        <f t="shared" si="11"/>
        <v>2.1837047701600998E-2</v>
      </c>
      <c r="I58" s="28">
        <f t="shared" si="11"/>
        <v>4.6196393561045657E-2</v>
      </c>
      <c r="J58" s="28">
        <f t="shared" si="11"/>
        <v>6.1708559739293234E-2</v>
      </c>
      <c r="K58" s="28">
        <f t="shared" si="11"/>
        <v>5.4021731073002233E-2</v>
      </c>
      <c r="L58" s="28">
        <f t="shared" si="11"/>
        <v>6.1708559739293234E-2</v>
      </c>
      <c r="Y58" s="2"/>
      <c r="AA58" s="5"/>
      <c r="AD58" s="6"/>
      <c r="AE58" s="6"/>
      <c r="AF58" s="2"/>
      <c r="AG58" s="7"/>
      <c r="AH58" s="7"/>
      <c r="AI58" s="7"/>
    </row>
    <row r="59" spans="1:46">
      <c r="A59" s="30">
        <v>1.8840068574389925</v>
      </c>
      <c r="B59" s="2">
        <v>1</v>
      </c>
      <c r="C59" s="28">
        <f t="shared" ref="C59:L66" si="12">LOG10(C49)-$A59</f>
        <v>7.0235652000332438E-2</v>
      </c>
      <c r="D59" s="28">
        <f t="shared" si="12"/>
        <v>4.0272428622889045E-2</v>
      </c>
      <c r="E59" s="28">
        <f t="shared" si="12"/>
        <v>7.9780969906562804E-2</v>
      </c>
      <c r="F59" s="28">
        <f t="shared" si="12"/>
        <v>6.5383149205920255E-2</v>
      </c>
      <c r="G59" s="28">
        <f t="shared" si="12"/>
        <v>5.5512395179625917E-2</v>
      </c>
      <c r="H59" s="28">
        <f t="shared" si="12"/>
        <v>2.9806994944724163E-2</v>
      </c>
      <c r="I59" s="28">
        <f t="shared" si="12"/>
        <v>5.5512395179625917E-2</v>
      </c>
      <c r="J59" s="28">
        <f t="shared" si="12"/>
        <v>5.5512395179625917E-2</v>
      </c>
      <c r="K59" s="28">
        <f t="shared" si="12"/>
        <v>6.0475814711176135E-2</v>
      </c>
      <c r="L59" s="28">
        <f t="shared" si="12"/>
        <v>5.5512395179625917E-2</v>
      </c>
    </row>
    <row r="60" spans="1:46">
      <c r="A60" s="30">
        <v>1.3971083887293654</v>
      </c>
      <c r="B60" s="2">
        <v>3</v>
      </c>
      <c r="C60" s="28">
        <f t="shared" si="12"/>
        <v>0.18267520788744473</v>
      </c>
      <c r="D60" s="28">
        <f t="shared" si="12"/>
        <v>0.1710933353376296</v>
      </c>
      <c r="E60" s="28">
        <f t="shared" si="12"/>
        <v>0.14071070634390881</v>
      </c>
      <c r="F60" s="28">
        <f t="shared" si="12"/>
        <v>0.19395621829713372</v>
      </c>
      <c r="G60" s="28">
        <f t="shared" si="12"/>
        <v>0.1710933353376296</v>
      </c>
      <c r="H60" s="28">
        <f t="shared" si="12"/>
        <v>0.1710933353376296</v>
      </c>
      <c r="I60" s="28">
        <f t="shared" si="12"/>
        <v>0.19395621829713372</v>
      </c>
      <c r="J60" s="28">
        <f t="shared" si="12"/>
        <v>0.14071070634390881</v>
      </c>
      <c r="K60" s="28">
        <f t="shared" si="12"/>
        <v>0.14695965562091029</v>
      </c>
      <c r="L60" s="28">
        <f t="shared" si="12"/>
        <v>0.14695965562091029</v>
      </c>
    </row>
    <row r="61" spans="1:46">
      <c r="A61" s="30">
        <v>1.6162699739411468</v>
      </c>
      <c r="B61" s="2">
        <v>4</v>
      </c>
      <c r="C61" s="28">
        <f t="shared" si="12"/>
        <v>0.17612171555710709</v>
      </c>
      <c r="D61" s="28">
        <f t="shared" si="12"/>
        <v>0.15458203770099743</v>
      </c>
      <c r="E61" s="28">
        <f t="shared" si="12"/>
        <v>0.15458203770099743</v>
      </c>
      <c r="F61" s="28">
        <f t="shared" si="12"/>
        <v>0.18307057551243489</v>
      </c>
      <c r="G61" s="28">
        <f t="shared" si="12"/>
        <v>0.15458203770099743</v>
      </c>
      <c r="H61" s="28">
        <f t="shared" si="12"/>
        <v>0.16905986106962034</v>
      </c>
      <c r="I61" s="28">
        <f t="shared" si="12"/>
        <v>0.17612171555710709</v>
      </c>
      <c r="J61" s="28">
        <f t="shared" si="12"/>
        <v>0.15458203770099743</v>
      </c>
      <c r="K61" s="28">
        <f t="shared" si="12"/>
        <v>0.12802300918152953</v>
      </c>
      <c r="L61" s="28">
        <f t="shared" si="12"/>
        <v>0.13960488173134467</v>
      </c>
    </row>
    <row r="62" spans="1:46">
      <c r="A62" s="30">
        <v>1.4928818020782022</v>
      </c>
      <c r="B62" s="2">
        <v>5</v>
      </c>
      <c r="C62" s="28">
        <f t="shared" si="12"/>
        <v>0.11990205464153325</v>
      </c>
      <c r="D62" s="28">
        <f t="shared" si="12"/>
        <v>0.12516629463389051</v>
      </c>
      <c r="E62" s="28">
        <f t="shared" si="12"/>
        <v>0.14560745487643523</v>
      </c>
      <c r="F62" s="28">
        <f t="shared" si="12"/>
        <v>0.14560745487643523</v>
      </c>
      <c r="G62" s="28">
        <f t="shared" si="12"/>
        <v>0.13036748831969835</v>
      </c>
      <c r="H62" s="28">
        <f t="shared" si="12"/>
        <v>0.11990205464153325</v>
      </c>
      <c r="I62" s="28">
        <f t="shared" si="12"/>
        <v>0.13036748831969835</v>
      </c>
      <c r="J62" s="28">
        <f t="shared" si="12"/>
        <v>0.10917818924976008</v>
      </c>
      <c r="K62" s="28">
        <f t="shared" si="12"/>
        <v>8.1149465649516639E-2</v>
      </c>
      <c r="L62" s="28">
        <f t="shared" si="12"/>
        <v>0.11134425100626788</v>
      </c>
    </row>
    <row r="63" spans="1:46">
      <c r="A63" s="30">
        <v>1.5662231580849071</v>
      </c>
      <c r="B63" s="2">
        <v>6</v>
      </c>
      <c r="C63" s="28">
        <f t="shared" si="12"/>
        <v>0.10587469985081044</v>
      </c>
      <c r="D63" s="28">
        <f t="shared" si="12"/>
        <v>0.10587469985081044</v>
      </c>
      <c r="E63" s="28">
        <f t="shared" si="12"/>
        <v>0.10679774904398909</v>
      </c>
      <c r="F63" s="28">
        <f t="shared" si="12"/>
        <v>0.13274684625111166</v>
      </c>
      <c r="G63" s="28">
        <f t="shared" si="12"/>
        <v>8.987504392792478E-2</v>
      </c>
      <c r="H63" s="28">
        <f t="shared" si="12"/>
        <v>9.1788238572205305E-2</v>
      </c>
      <c r="I63" s="28">
        <f t="shared" si="12"/>
        <v>0.11951858051735664</v>
      </c>
      <c r="J63" s="28">
        <f t="shared" si="12"/>
        <v>8.6989355690436643E-2</v>
      </c>
      <c r="K63" s="28">
        <f t="shared" si="12"/>
        <v>7.0264738268458249E-2</v>
      </c>
      <c r="L63" s="28">
        <f t="shared" si="12"/>
        <v>9.6534673596667009E-2</v>
      </c>
    </row>
    <row r="64" spans="1:46">
      <c r="A64" s="30">
        <v>1.5495605500297607</v>
      </c>
      <c r="B64" s="2">
        <v>14</v>
      </c>
      <c r="C64" s="28">
        <f t="shared" si="12"/>
        <v>0.12253730790595685</v>
      </c>
      <c r="D64" s="28">
        <f t="shared" si="12"/>
        <v>0.10461599184819992</v>
      </c>
      <c r="E64" s="28">
        <f t="shared" si="12"/>
        <v>9.389212645642675E-2</v>
      </c>
      <c r="F64" s="28">
        <f t="shared" si="12"/>
        <v>0.1316806873458265</v>
      </c>
      <c r="G64" s="28">
        <f t="shared" si="12"/>
        <v>8.3907905549825745E-2</v>
      </c>
      <c r="H64" s="28">
        <f t="shared" si="12"/>
        <v>0.10365196374558305</v>
      </c>
      <c r="I64" s="28">
        <f t="shared" si="12"/>
        <v>0.11319728165181342</v>
      </c>
      <c r="J64" s="28">
        <f t="shared" si="12"/>
        <v>8.3907905549825745E-2</v>
      </c>
      <c r="K64" s="28">
        <f t="shared" si="12"/>
        <v>6.3223306689974779E-2</v>
      </c>
      <c r="L64" s="28">
        <f t="shared" si="12"/>
        <v>8.8928706924876755E-2</v>
      </c>
    </row>
    <row r="65" spans="1:12">
      <c r="A65" s="30">
        <v>1.7628149199238163</v>
      </c>
      <c r="B65" s="2">
        <v>10</v>
      </c>
      <c r="C65" s="28">
        <f t="shared" si="12"/>
        <v>2.9576769574437556E-2</v>
      </c>
      <c r="D65" s="28">
        <f t="shared" si="12"/>
        <v>-6.9400642513248734E-3</v>
      </c>
      <c r="E65" s="28">
        <f t="shared" si="12"/>
        <v>5.009843671903913E-2</v>
      </c>
      <c r="F65" s="28">
        <f t="shared" si="12"/>
        <v>1.5336330459827296E-2</v>
      </c>
      <c r="G65" s="28">
        <f t="shared" si="12"/>
        <v>3.6525629529765347E-2</v>
      </c>
      <c r="H65" s="28">
        <f t="shared" si="12"/>
        <v>6.1307363912099788E-4</v>
      </c>
      <c r="I65" s="28">
        <f t="shared" si="12"/>
        <v>1.5336330459827296E-2</v>
      </c>
      <c r="J65" s="28">
        <f t="shared" si="12"/>
        <v>1.5336330459827296E-2</v>
      </c>
      <c r="K65" s="28">
        <f t="shared" si="12"/>
        <v>2.2514915086950804E-2</v>
      </c>
      <c r="L65" s="28">
        <f t="shared" si="12"/>
        <v>3.6525629529765347E-2</v>
      </c>
    </row>
    <row r="66" spans="1:12">
      <c r="A66" s="30">
        <v>1.0401346410865795</v>
      </c>
      <c r="B66" s="2">
        <v>12</v>
      </c>
      <c r="C66" s="28">
        <f t="shared" si="12"/>
        <v>0.19031428029169439</v>
      </c>
      <c r="D66" s="28">
        <f t="shared" si="12"/>
        <v>0.21513786401672652</v>
      </c>
      <c r="E66" s="28">
        <f t="shared" si="12"/>
        <v>0.13595661796910186</v>
      </c>
      <c r="F66" s="28">
        <f t="shared" si="12"/>
        <v>0.19031428029169439</v>
      </c>
      <c r="G66" s="28">
        <f t="shared" si="12"/>
        <v>0.19031428029169439</v>
      </c>
      <c r="H66" s="28">
        <f t="shared" si="12"/>
        <v>0.10599339459165846</v>
      </c>
      <c r="I66" s="28">
        <f t="shared" si="12"/>
        <v>0.21513786401672652</v>
      </c>
      <c r="J66" s="28">
        <f t="shared" si="12"/>
        <v>0.19031428029169439</v>
      </c>
      <c r="K66" s="28">
        <f t="shared" si="12"/>
        <v>0.20290340759971492</v>
      </c>
      <c r="L66" s="28">
        <f t="shared" si="12"/>
        <v>0.20290340759971492</v>
      </c>
    </row>
    <row r="67" spans="1:12">
      <c r="B67" s="2" t="s">
        <v>1</v>
      </c>
      <c r="C67" s="4" t="s">
        <v>2</v>
      </c>
      <c r="D67" s="4" t="s">
        <v>3</v>
      </c>
      <c r="E67" s="4" t="s">
        <v>4</v>
      </c>
      <c r="F67" s="4" t="s">
        <v>5</v>
      </c>
      <c r="G67" s="4" t="s">
        <v>6</v>
      </c>
      <c r="H67" s="4" t="s">
        <v>7</v>
      </c>
      <c r="I67" s="4"/>
      <c r="J67" s="4" t="s">
        <v>50</v>
      </c>
      <c r="K67" s="4" t="s">
        <v>13</v>
      </c>
      <c r="L67" s="4" t="s">
        <v>14</v>
      </c>
    </row>
    <row r="68" spans="1:12">
      <c r="B68" s="2">
        <v>7</v>
      </c>
      <c r="C68" s="3">
        <f>COUNT(C48:L48)</f>
        <v>10</v>
      </c>
      <c r="D68" s="5">
        <f>AVERAGE(C48:L48)</f>
        <v>56.3</v>
      </c>
      <c r="E68" s="3">
        <f>MIN(C48:L48)</f>
        <v>52</v>
      </c>
      <c r="F68" s="3">
        <f>MAX(C48:L48)</f>
        <v>61</v>
      </c>
      <c r="G68" s="6">
        <f>STDEV(C48:L48)</f>
        <v>2.5407785333546005</v>
      </c>
      <c r="H68" s="6">
        <f t="shared" ref="H68:H76" si="13">G68*100/D68</f>
        <v>4.5129281231875673</v>
      </c>
      <c r="I68" s="2">
        <v>7</v>
      </c>
      <c r="J68" s="7">
        <f t="shared" ref="J68:J76" si="14">LOG10(D68)-$A58</f>
        <v>5.6342098918148009E-2</v>
      </c>
      <c r="K68" s="7">
        <f t="shared" ref="K68:K76" si="15">LOG10(E68)-$A58</f>
        <v>2.1837047701600998E-2</v>
      </c>
      <c r="L68" s="7">
        <f t="shared" ref="L68:L76" si="16">LOG10(F68)-$A58</f>
        <v>9.1163539077568911E-2</v>
      </c>
    </row>
    <row r="69" spans="1:12">
      <c r="B69" s="2">
        <v>1</v>
      </c>
      <c r="C69" s="3">
        <f t="shared" ref="C69:C76" si="17">COUNT(C49:L49)</f>
        <v>10</v>
      </c>
      <c r="D69" s="5">
        <f t="shared" ref="D69:D76" si="18">AVERAGE(C49:L49)</f>
        <v>87.3</v>
      </c>
      <c r="E69" s="3">
        <f t="shared" ref="E69:E76" si="19">MIN(C49:L49)</f>
        <v>82</v>
      </c>
      <c r="F69" s="3">
        <f t="shared" ref="F69:F76" si="20">MAX(C49:L49)</f>
        <v>92</v>
      </c>
      <c r="G69" s="6">
        <f t="shared" ref="G69:G76" si="21">STDEV(C49:L49)</f>
        <v>2.8303906287138374</v>
      </c>
      <c r="H69" s="6">
        <f t="shared" si="13"/>
        <v>3.2421427591223799</v>
      </c>
      <c r="I69" s="2">
        <v>1</v>
      </c>
      <c r="J69" s="7">
        <f t="shared" si="14"/>
        <v>5.7007386266577198E-2</v>
      </c>
      <c r="K69" s="7">
        <f t="shared" si="15"/>
        <v>2.9806994944724163E-2</v>
      </c>
      <c r="L69" s="7">
        <f t="shared" si="16"/>
        <v>7.9780969906562804E-2</v>
      </c>
    </row>
    <row r="70" spans="1:12">
      <c r="B70" s="2">
        <v>3</v>
      </c>
      <c r="C70" s="3">
        <f t="shared" si="17"/>
        <v>10</v>
      </c>
      <c r="D70" s="5">
        <f t="shared" si="18"/>
        <v>36.6</v>
      </c>
      <c r="E70" s="3">
        <f t="shared" si="19"/>
        <v>34.5</v>
      </c>
      <c r="F70" s="3">
        <f t="shared" si="20"/>
        <v>39</v>
      </c>
      <c r="G70" s="6">
        <f t="shared" si="21"/>
        <v>1.7606816861659011</v>
      </c>
      <c r="H70" s="6">
        <f t="shared" si="13"/>
        <v>4.8106056999068336</v>
      </c>
      <c r="I70" s="2">
        <v>3</v>
      </c>
      <c r="J70" s="7">
        <f t="shared" si="14"/>
        <v>0.16637269666504539</v>
      </c>
      <c r="K70" s="7">
        <f t="shared" si="15"/>
        <v>0.14071070634390881</v>
      </c>
      <c r="L70" s="7">
        <f t="shared" si="16"/>
        <v>0.19395621829713372</v>
      </c>
    </row>
    <row r="71" spans="1:12">
      <c r="B71" s="2">
        <v>4</v>
      </c>
      <c r="C71" s="3">
        <f t="shared" si="17"/>
        <v>10</v>
      </c>
      <c r="D71" s="5">
        <f t="shared" si="18"/>
        <v>59.65</v>
      </c>
      <c r="E71" s="3">
        <f t="shared" si="19"/>
        <v>55.5</v>
      </c>
      <c r="F71" s="3">
        <f t="shared" si="20"/>
        <v>63</v>
      </c>
      <c r="G71" s="6">
        <f t="shared" si="21"/>
        <v>2.3576117859675993</v>
      </c>
      <c r="H71" s="6">
        <f t="shared" si="13"/>
        <v>3.9524086939942995</v>
      </c>
      <c r="I71" s="2">
        <v>4</v>
      </c>
      <c r="J71" s="7">
        <f t="shared" si="14"/>
        <v>0.15934047406521379</v>
      </c>
      <c r="K71" s="7">
        <f t="shared" si="15"/>
        <v>0.12802300918152953</v>
      </c>
      <c r="L71" s="7">
        <f t="shared" si="16"/>
        <v>0.18307057551243489</v>
      </c>
    </row>
    <row r="72" spans="1:12">
      <c r="B72" s="2">
        <v>5</v>
      </c>
      <c r="C72" s="3">
        <f t="shared" si="17"/>
        <v>10</v>
      </c>
      <c r="D72" s="5">
        <f t="shared" si="18"/>
        <v>41.22</v>
      </c>
      <c r="E72" s="3">
        <f t="shared" si="19"/>
        <v>37.5</v>
      </c>
      <c r="F72" s="3">
        <f t="shared" si="20"/>
        <v>43.5</v>
      </c>
      <c r="G72" s="6">
        <f t="shared" si="21"/>
        <v>1.7687409206677058</v>
      </c>
      <c r="H72" s="6">
        <f t="shared" si="13"/>
        <v>4.2909774882768215</v>
      </c>
      <c r="I72" s="2">
        <v>5</v>
      </c>
      <c r="J72" s="7">
        <f t="shared" si="14"/>
        <v>0.12222618536499175</v>
      </c>
      <c r="K72" s="7">
        <f t="shared" si="15"/>
        <v>8.1149465649516639E-2</v>
      </c>
      <c r="L72" s="7">
        <f t="shared" si="16"/>
        <v>0.14560745487643523</v>
      </c>
    </row>
    <row r="73" spans="1:12">
      <c r="B73" s="2">
        <v>6</v>
      </c>
      <c r="C73" s="3">
        <f t="shared" si="17"/>
        <v>10</v>
      </c>
      <c r="D73" s="5">
        <f t="shared" si="18"/>
        <v>46.47</v>
      </c>
      <c r="E73" s="3">
        <f t="shared" si="19"/>
        <v>43.3</v>
      </c>
      <c r="F73" s="3">
        <f t="shared" si="20"/>
        <v>50</v>
      </c>
      <c r="G73" s="6">
        <f t="shared" si="21"/>
        <v>1.8938790293410455</v>
      </c>
      <c r="H73" s="6">
        <f t="shared" si="13"/>
        <v>4.0754874743728111</v>
      </c>
      <c r="I73" s="2">
        <v>6</v>
      </c>
      <c r="J73" s="7">
        <f t="shared" si="14"/>
        <v>0.10094951439396138</v>
      </c>
      <c r="K73" s="7">
        <f t="shared" si="15"/>
        <v>7.0264738268458249E-2</v>
      </c>
      <c r="L73" s="7">
        <f t="shared" si="16"/>
        <v>0.13274684625111166</v>
      </c>
    </row>
    <row r="74" spans="1:12">
      <c r="B74" s="2">
        <v>14</v>
      </c>
      <c r="C74" s="3">
        <f t="shared" si="17"/>
        <v>10</v>
      </c>
      <c r="D74" s="5">
        <f t="shared" si="18"/>
        <v>44.56</v>
      </c>
      <c r="E74" s="3">
        <f t="shared" si="19"/>
        <v>41</v>
      </c>
      <c r="F74" s="3">
        <f t="shared" si="20"/>
        <v>48</v>
      </c>
      <c r="G74" s="6">
        <f t="shared" si="21"/>
        <v>2.0902950349970535</v>
      </c>
      <c r="H74" s="6">
        <f t="shared" si="13"/>
        <v>4.6909673137276782</v>
      </c>
      <c r="I74" s="2">
        <v>14</v>
      </c>
      <c r="J74" s="7">
        <f t="shared" si="14"/>
        <v>9.9384632135911755E-2</v>
      </c>
      <c r="K74" s="7">
        <f t="shared" si="15"/>
        <v>6.3223306689974779E-2</v>
      </c>
      <c r="L74" s="7">
        <f t="shared" si="16"/>
        <v>0.1316806873458265</v>
      </c>
    </row>
    <row r="75" spans="1:12">
      <c r="B75" s="2">
        <v>10</v>
      </c>
      <c r="C75" s="3">
        <f t="shared" si="17"/>
        <v>10</v>
      </c>
      <c r="D75" s="5">
        <f t="shared" si="18"/>
        <v>60.9</v>
      </c>
      <c r="E75" s="3">
        <f t="shared" si="19"/>
        <v>57</v>
      </c>
      <c r="F75" s="3">
        <f t="shared" si="20"/>
        <v>65</v>
      </c>
      <c r="G75" s="6">
        <f t="shared" si="21"/>
        <v>2.4244128727957572</v>
      </c>
      <c r="H75" s="6">
        <f t="shared" si="13"/>
        <v>3.9809735185480415</v>
      </c>
      <c r="I75" s="2">
        <v>10</v>
      </c>
      <c r="J75" s="7">
        <f t="shared" si="14"/>
        <v>2.1802372709059048E-2</v>
      </c>
      <c r="K75" s="7">
        <f t="shared" si="15"/>
        <v>-6.9400642513248734E-3</v>
      </c>
      <c r="L75" s="7">
        <f t="shared" si="16"/>
        <v>5.009843671903913E-2</v>
      </c>
    </row>
    <row r="76" spans="1:12">
      <c r="B76" s="2">
        <v>12</v>
      </c>
      <c r="C76" s="3">
        <f t="shared" si="17"/>
        <v>10</v>
      </c>
      <c r="D76" s="5">
        <f t="shared" si="18"/>
        <v>16.8</v>
      </c>
      <c r="E76" s="3">
        <f t="shared" si="19"/>
        <v>14</v>
      </c>
      <c r="F76" s="3">
        <f t="shared" si="20"/>
        <v>18</v>
      </c>
      <c r="G76" s="6">
        <f t="shared" si="21"/>
        <v>1.2952906151816965</v>
      </c>
      <c r="H76" s="6">
        <f t="shared" si="13"/>
        <v>7.7100631856053354</v>
      </c>
      <c r="I76" s="2">
        <v>12</v>
      </c>
      <c r="J76" s="7">
        <f t="shared" si="14"/>
        <v>0.18517464063928335</v>
      </c>
      <c r="K76" s="7">
        <f t="shared" si="15"/>
        <v>0.10599339459165846</v>
      </c>
      <c r="L76" s="7">
        <f t="shared" si="16"/>
        <v>0.21513786401672652</v>
      </c>
    </row>
    <row r="77" spans="1:12">
      <c r="D77" s="5"/>
      <c r="G77" s="6"/>
      <c r="H77" s="6"/>
      <c r="J77" s="7"/>
      <c r="K77" s="7"/>
      <c r="L77" s="7"/>
    </row>
    <row r="78" spans="1:12">
      <c r="D78" s="5"/>
      <c r="G78" s="6"/>
      <c r="H78" s="6"/>
      <c r="J78" s="7"/>
      <c r="K78" s="7"/>
      <c r="L78" s="7"/>
    </row>
    <row r="79" spans="1:12">
      <c r="D79" s="5"/>
      <c r="G79" s="6"/>
      <c r="H79" s="6"/>
      <c r="J79" s="7"/>
      <c r="K79" s="7"/>
      <c r="L79" s="7"/>
    </row>
    <row r="80" spans="1:12">
      <c r="D80" s="5"/>
      <c r="G80" s="6"/>
      <c r="H80" s="6"/>
      <c r="J80" s="7"/>
      <c r="K80" s="7"/>
      <c r="L80" s="7"/>
    </row>
    <row r="81" spans="1:59">
      <c r="D81" s="5"/>
      <c r="G81" s="6"/>
      <c r="H81" s="6"/>
      <c r="J81" s="7"/>
      <c r="K81" s="7"/>
      <c r="L81" s="7"/>
    </row>
    <row r="82" spans="1:59">
      <c r="D82" s="5"/>
      <c r="G82" s="6"/>
      <c r="H82" s="6"/>
      <c r="J82" s="7"/>
      <c r="K82" s="7"/>
      <c r="L82" s="7"/>
    </row>
    <row r="83" spans="1:59">
      <c r="A83" s="29" t="s">
        <v>53</v>
      </c>
      <c r="C83" s="2" t="s">
        <v>52</v>
      </c>
      <c r="D83" s="2" t="s">
        <v>52</v>
      </c>
      <c r="E83" s="2" t="s">
        <v>52</v>
      </c>
      <c r="F83" s="2" t="s">
        <v>52</v>
      </c>
      <c r="G83" s="2" t="s">
        <v>52</v>
      </c>
      <c r="H83" s="2" t="s">
        <v>52</v>
      </c>
      <c r="I83" s="2" t="s">
        <v>52</v>
      </c>
      <c r="J83" s="2" t="s">
        <v>52</v>
      </c>
      <c r="K83" s="2" t="s">
        <v>52</v>
      </c>
      <c r="L83" s="2" t="s">
        <v>52</v>
      </c>
      <c r="M83" s="2" t="s">
        <v>52</v>
      </c>
      <c r="N83" s="2" t="s">
        <v>52</v>
      </c>
      <c r="O83" s="2" t="s">
        <v>52</v>
      </c>
      <c r="P83" s="2" t="s">
        <v>52</v>
      </c>
      <c r="Q83" s="2" t="s">
        <v>52</v>
      </c>
      <c r="R83" s="2" t="s">
        <v>52</v>
      </c>
      <c r="S83" s="2" t="s">
        <v>52</v>
      </c>
      <c r="T83" s="2" t="s">
        <v>52</v>
      </c>
      <c r="U83" s="2" t="s">
        <v>52</v>
      </c>
      <c r="V83" s="2" t="s">
        <v>52</v>
      </c>
      <c r="W83" s="2" t="s">
        <v>52</v>
      </c>
      <c r="X83" s="2" t="s">
        <v>52</v>
      </c>
      <c r="Y83" s="2" t="s">
        <v>20</v>
      </c>
      <c r="Z83" s="2" t="s">
        <v>52</v>
      </c>
      <c r="AA83" s="2" t="s">
        <v>52</v>
      </c>
      <c r="AB83" s="2" t="s">
        <v>52</v>
      </c>
      <c r="AC83" s="2" t="s">
        <v>52</v>
      </c>
      <c r="AD83" s="2" t="s">
        <v>52</v>
      </c>
      <c r="AE83" s="2" t="s">
        <v>52</v>
      </c>
      <c r="AF83" s="2" t="s">
        <v>52</v>
      </c>
      <c r="AG83" s="2" t="s">
        <v>52</v>
      </c>
      <c r="AH83" s="2" t="s">
        <v>52</v>
      </c>
      <c r="AI83" s="2" t="s">
        <v>52</v>
      </c>
      <c r="AJ83" s="2" t="s">
        <v>52</v>
      </c>
      <c r="AK83" s="2" t="s">
        <v>52</v>
      </c>
      <c r="AL83" s="2" t="s">
        <v>52</v>
      </c>
      <c r="AM83" s="2" t="s">
        <v>52</v>
      </c>
      <c r="AN83" s="2" t="s">
        <v>52</v>
      </c>
      <c r="AO83" s="2" t="s">
        <v>52</v>
      </c>
      <c r="AP83" s="2" t="s">
        <v>52</v>
      </c>
      <c r="AQ83" s="2" t="s">
        <v>52</v>
      </c>
      <c r="AR83" s="2" t="s">
        <v>52</v>
      </c>
      <c r="AS83" s="2" t="s">
        <v>52</v>
      </c>
      <c r="AT83" s="2" t="s">
        <v>52</v>
      </c>
      <c r="AU83" s="2" t="s">
        <v>52</v>
      </c>
      <c r="AV83" s="2" t="s">
        <v>52</v>
      </c>
      <c r="AW83" s="2" t="s">
        <v>52</v>
      </c>
      <c r="AX83" s="2" t="s">
        <v>52</v>
      </c>
      <c r="AY83" s="2" t="s">
        <v>52</v>
      </c>
      <c r="AZ83" s="2" t="s">
        <v>52</v>
      </c>
      <c r="BA83" s="2" t="s">
        <v>52</v>
      </c>
      <c r="BB83" s="2" t="s">
        <v>52</v>
      </c>
      <c r="BC83" s="2" t="s">
        <v>52</v>
      </c>
      <c r="BD83" s="2" t="s">
        <v>52</v>
      </c>
      <c r="BE83" s="2" t="s">
        <v>52</v>
      </c>
      <c r="BF83" s="2" t="s">
        <v>52</v>
      </c>
      <c r="BG83" s="3" t="s">
        <v>22</v>
      </c>
    </row>
    <row r="84" spans="1:59" s="2" customFormat="1">
      <c r="B84" s="2" t="s">
        <v>17</v>
      </c>
      <c r="C84" s="2">
        <v>3832</v>
      </c>
      <c r="D84" s="2">
        <v>3817</v>
      </c>
      <c r="E84" s="2">
        <v>3731</v>
      </c>
      <c r="F84" s="2">
        <v>3790</v>
      </c>
      <c r="G84" s="2">
        <v>3803</v>
      </c>
      <c r="H84" s="2">
        <v>3660</v>
      </c>
      <c r="I84" s="2">
        <v>3691</v>
      </c>
      <c r="J84" s="27">
        <v>3723</v>
      </c>
      <c r="K84" s="2">
        <v>3749</v>
      </c>
      <c r="L84" s="2">
        <v>3761</v>
      </c>
      <c r="M84" s="2">
        <v>3664</v>
      </c>
      <c r="N84" s="2">
        <v>3797</v>
      </c>
      <c r="O84" s="2">
        <v>3821</v>
      </c>
      <c r="P84" s="2">
        <v>3662</v>
      </c>
      <c r="Q84" s="2">
        <v>3834</v>
      </c>
      <c r="R84" s="2">
        <v>3775</v>
      </c>
      <c r="S84" s="2">
        <v>3753</v>
      </c>
      <c r="T84" s="2">
        <v>3826</v>
      </c>
      <c r="U84" s="2">
        <v>3678</v>
      </c>
      <c r="V84" s="2">
        <v>3746</v>
      </c>
      <c r="W84" s="2">
        <v>3764</v>
      </c>
      <c r="X84" s="2">
        <v>3587</v>
      </c>
      <c r="Y84" s="2">
        <v>3734</v>
      </c>
      <c r="Z84" s="2">
        <v>3752</v>
      </c>
      <c r="AA84" s="2">
        <v>3802</v>
      </c>
      <c r="AB84" s="2">
        <v>3711</v>
      </c>
      <c r="AC84" s="27">
        <v>3806</v>
      </c>
      <c r="AD84" s="27">
        <v>3703</v>
      </c>
      <c r="AE84" s="2">
        <v>3728</v>
      </c>
      <c r="AF84" s="2">
        <v>3747</v>
      </c>
      <c r="AG84" s="2">
        <v>3727</v>
      </c>
      <c r="AH84" s="2">
        <v>3785</v>
      </c>
      <c r="AI84" s="2">
        <v>3751</v>
      </c>
      <c r="AJ84" s="2">
        <v>3765</v>
      </c>
      <c r="AK84" s="2">
        <v>3825</v>
      </c>
      <c r="AL84" s="2">
        <v>3692</v>
      </c>
      <c r="AM84" s="2">
        <v>3822</v>
      </c>
      <c r="AN84" s="2">
        <v>3766</v>
      </c>
      <c r="AO84" s="2">
        <v>2378</v>
      </c>
      <c r="AP84" s="2">
        <v>3654</v>
      </c>
      <c r="AQ84" s="2">
        <v>3694</v>
      </c>
      <c r="AR84" s="2">
        <v>3815</v>
      </c>
      <c r="AS84" s="2">
        <v>3584</v>
      </c>
      <c r="AT84" s="2">
        <v>3811</v>
      </c>
      <c r="AU84" s="2">
        <v>3754</v>
      </c>
      <c r="AV84" s="21">
        <v>3735</v>
      </c>
      <c r="AW84" s="2">
        <v>3668</v>
      </c>
      <c r="AX84" s="2">
        <v>3720</v>
      </c>
      <c r="AY84" s="2">
        <v>3837</v>
      </c>
      <c r="AZ84" s="2">
        <v>3709</v>
      </c>
      <c r="BA84" s="2" t="s">
        <v>23</v>
      </c>
      <c r="BB84" s="2">
        <v>3739</v>
      </c>
      <c r="BC84" s="2">
        <v>3671</v>
      </c>
      <c r="BD84" s="2">
        <v>3768</v>
      </c>
      <c r="BE84" s="2">
        <v>3824</v>
      </c>
      <c r="BF84" s="2">
        <v>3770</v>
      </c>
      <c r="BG84" s="2" t="s">
        <v>21</v>
      </c>
    </row>
    <row r="85" spans="1:59">
      <c r="B85" s="4">
        <v>7</v>
      </c>
      <c r="C85" s="3">
        <v>58</v>
      </c>
      <c r="D85" s="3">
        <v>61</v>
      </c>
      <c r="E85" s="3">
        <v>55</v>
      </c>
      <c r="F85" s="3">
        <v>60</v>
      </c>
      <c r="G85" s="3">
        <v>55</v>
      </c>
      <c r="H85" s="3">
        <v>56</v>
      </c>
      <c r="I85" s="3">
        <v>60</v>
      </c>
      <c r="J85" s="3">
        <v>55</v>
      </c>
      <c r="K85" s="3">
        <v>56</v>
      </c>
      <c r="L85" s="3">
        <v>60</v>
      </c>
      <c r="M85" s="3">
        <v>54</v>
      </c>
      <c r="N85" s="3">
        <v>56</v>
      </c>
      <c r="O85" s="3">
        <v>57</v>
      </c>
      <c r="P85" s="3">
        <v>55</v>
      </c>
      <c r="Q85" s="3">
        <v>54</v>
      </c>
      <c r="R85" s="3">
        <v>61</v>
      </c>
      <c r="S85" s="3">
        <v>54</v>
      </c>
      <c r="T85" s="3">
        <v>54</v>
      </c>
      <c r="U85" s="3">
        <v>57</v>
      </c>
      <c r="V85" s="3">
        <v>57</v>
      </c>
      <c r="W85" s="3">
        <v>53</v>
      </c>
      <c r="X85" s="3">
        <v>54</v>
      </c>
      <c r="Y85" s="3">
        <v>54</v>
      </c>
      <c r="Z85" s="3">
        <v>55</v>
      </c>
      <c r="AA85" s="3">
        <v>60</v>
      </c>
      <c r="AB85" s="3">
        <v>58</v>
      </c>
      <c r="AC85" s="3">
        <v>58</v>
      </c>
      <c r="AD85" s="3">
        <v>57</v>
      </c>
      <c r="AE85" s="3">
        <v>60</v>
      </c>
      <c r="AF85" s="3">
        <v>53</v>
      </c>
      <c r="AG85" s="3">
        <v>57</v>
      </c>
      <c r="AH85" s="3">
        <v>61</v>
      </c>
      <c r="AI85" s="3">
        <v>55</v>
      </c>
      <c r="AJ85" s="3">
        <v>57</v>
      </c>
      <c r="AK85" s="3">
        <v>51</v>
      </c>
      <c r="AL85" s="3">
        <v>56</v>
      </c>
      <c r="AM85" s="3">
        <v>52</v>
      </c>
      <c r="AN85" s="3">
        <v>52</v>
      </c>
      <c r="AO85" s="3">
        <v>54</v>
      </c>
      <c r="AP85" s="3">
        <v>57</v>
      </c>
      <c r="AQ85" s="3">
        <v>62</v>
      </c>
      <c r="AR85" s="3">
        <v>59</v>
      </c>
      <c r="AS85" s="3">
        <v>51</v>
      </c>
      <c r="AT85" s="3">
        <v>51</v>
      </c>
      <c r="AU85" s="3">
        <v>52</v>
      </c>
      <c r="AV85" s="3">
        <v>57</v>
      </c>
      <c r="AW85" s="3">
        <v>49</v>
      </c>
      <c r="AX85" s="3">
        <v>54</v>
      </c>
      <c r="AY85" s="3">
        <v>55</v>
      </c>
      <c r="AZ85" s="3">
        <v>61</v>
      </c>
      <c r="BA85" s="3">
        <v>56</v>
      </c>
      <c r="BB85" s="3">
        <v>64</v>
      </c>
      <c r="BC85" s="3">
        <v>59</v>
      </c>
      <c r="BD85" s="3">
        <v>53</v>
      </c>
      <c r="BE85" s="3">
        <v>58</v>
      </c>
      <c r="BF85" s="3">
        <v>57</v>
      </c>
      <c r="BG85" s="3">
        <v>52</v>
      </c>
    </row>
    <row r="86" spans="1:59">
      <c r="B86" s="4">
        <v>1</v>
      </c>
      <c r="C86" s="3">
        <v>91</v>
      </c>
      <c r="D86" s="3">
        <v>95</v>
      </c>
      <c r="E86" s="3">
        <v>91</v>
      </c>
      <c r="F86" s="3">
        <v>94</v>
      </c>
      <c r="G86" s="3">
        <v>90</v>
      </c>
      <c r="H86" s="3">
        <v>91</v>
      </c>
      <c r="I86" s="3">
        <v>94.1</v>
      </c>
      <c r="J86" s="3">
        <v>91</v>
      </c>
      <c r="K86" s="3">
        <v>91</v>
      </c>
      <c r="L86" s="3">
        <v>89</v>
      </c>
      <c r="M86" s="3">
        <v>85</v>
      </c>
      <c r="N86" s="3">
        <v>88</v>
      </c>
      <c r="O86" s="3">
        <v>91</v>
      </c>
      <c r="P86" s="3">
        <v>88</v>
      </c>
      <c r="Q86" s="3">
        <v>92</v>
      </c>
      <c r="R86" s="3">
        <v>93</v>
      </c>
      <c r="S86" s="3">
        <v>89</v>
      </c>
      <c r="T86" s="3">
        <v>90</v>
      </c>
      <c r="U86" s="3">
        <v>93</v>
      </c>
      <c r="V86" s="3">
        <v>88</v>
      </c>
      <c r="W86" s="3">
        <v>86</v>
      </c>
      <c r="X86" s="3">
        <v>88</v>
      </c>
      <c r="Y86" s="3">
        <v>84</v>
      </c>
      <c r="Z86" s="3">
        <v>88.5</v>
      </c>
      <c r="AA86" s="3">
        <v>95</v>
      </c>
      <c r="AB86" s="3">
        <v>91</v>
      </c>
      <c r="AC86" s="3">
        <v>92</v>
      </c>
      <c r="AD86" s="3">
        <v>91</v>
      </c>
      <c r="AE86" s="3">
        <v>94</v>
      </c>
      <c r="AF86" s="3">
        <v>87</v>
      </c>
      <c r="AG86" s="3">
        <v>92</v>
      </c>
      <c r="AH86" s="3">
        <v>97.5</v>
      </c>
      <c r="AI86" s="3">
        <v>90</v>
      </c>
      <c r="AJ86" s="3">
        <v>92.5</v>
      </c>
      <c r="AK86" s="3">
        <v>85.5</v>
      </c>
      <c r="AL86" s="3">
        <v>93</v>
      </c>
      <c r="AM86" s="3">
        <v>90</v>
      </c>
      <c r="AN86" s="3">
        <v>87</v>
      </c>
      <c r="AO86" s="3">
        <v>92</v>
      </c>
      <c r="AP86" s="3">
        <v>91</v>
      </c>
      <c r="AQ86" s="3">
        <v>97.5</v>
      </c>
      <c r="AR86" s="3">
        <v>99</v>
      </c>
      <c r="AS86" s="3">
        <v>82.2</v>
      </c>
      <c r="AT86" s="3">
        <v>86</v>
      </c>
      <c r="AU86" s="3">
        <v>87</v>
      </c>
      <c r="AV86" s="3">
        <v>91</v>
      </c>
      <c r="AW86" s="3">
        <v>85</v>
      </c>
      <c r="AX86" s="3">
        <v>89</v>
      </c>
      <c r="AY86" s="3">
        <v>86</v>
      </c>
      <c r="AZ86" s="3">
        <v>98</v>
      </c>
      <c r="BA86" s="3">
        <v>93</v>
      </c>
      <c r="BB86" s="3">
        <v>98</v>
      </c>
      <c r="BC86" s="3">
        <v>91</v>
      </c>
      <c r="BD86" s="3">
        <v>85</v>
      </c>
      <c r="BE86" s="3">
        <v>90</v>
      </c>
      <c r="BF86" s="3">
        <v>90</v>
      </c>
      <c r="BG86" s="3">
        <v>85</v>
      </c>
    </row>
    <row r="87" spans="1:59">
      <c r="B87" s="4">
        <v>3</v>
      </c>
      <c r="C87" s="3">
        <v>36.5</v>
      </c>
      <c r="D87" s="3">
        <v>37</v>
      </c>
      <c r="E87" s="3">
        <v>37.299999999999997</v>
      </c>
      <c r="F87" s="3">
        <v>38</v>
      </c>
      <c r="G87" s="3">
        <v>37</v>
      </c>
      <c r="H87" s="3">
        <v>37</v>
      </c>
      <c r="I87" s="3">
        <v>38</v>
      </c>
      <c r="J87" s="3">
        <v>37</v>
      </c>
      <c r="K87" s="3">
        <v>38.5</v>
      </c>
      <c r="L87" s="3">
        <v>36.5</v>
      </c>
      <c r="M87" s="3">
        <v>41</v>
      </c>
      <c r="N87" s="3">
        <v>39</v>
      </c>
      <c r="O87" s="3">
        <v>39</v>
      </c>
      <c r="P87" s="3">
        <v>34</v>
      </c>
      <c r="Q87" s="3">
        <v>39</v>
      </c>
      <c r="R87" s="3">
        <v>40</v>
      </c>
      <c r="S87" s="3">
        <v>35.1</v>
      </c>
      <c r="T87" s="3">
        <v>39</v>
      </c>
      <c r="U87" s="3">
        <v>38.299999999999997</v>
      </c>
      <c r="V87" s="3">
        <v>39</v>
      </c>
      <c r="W87" s="3">
        <v>36.5</v>
      </c>
      <c r="X87" s="3">
        <v>37.5</v>
      </c>
      <c r="Y87" s="3">
        <v>36.5</v>
      </c>
      <c r="Z87" s="3">
        <v>39</v>
      </c>
      <c r="AA87" s="3">
        <v>40</v>
      </c>
      <c r="AB87" s="3">
        <v>40</v>
      </c>
      <c r="AC87" s="3">
        <v>38.5</v>
      </c>
      <c r="AD87" s="3">
        <v>40</v>
      </c>
      <c r="AE87" s="3">
        <v>38.1</v>
      </c>
      <c r="AF87" s="3">
        <v>41.2</v>
      </c>
      <c r="AG87" s="3">
        <v>39</v>
      </c>
      <c r="AH87" s="3">
        <v>40</v>
      </c>
      <c r="AI87" s="3">
        <v>38</v>
      </c>
      <c r="AJ87" s="3">
        <v>40</v>
      </c>
      <c r="AK87" s="3">
        <v>40</v>
      </c>
      <c r="AL87" s="3">
        <v>40</v>
      </c>
      <c r="AM87" s="3">
        <v>36</v>
      </c>
      <c r="AN87" s="3">
        <v>39.1</v>
      </c>
      <c r="AO87" s="3">
        <v>38.5</v>
      </c>
      <c r="AP87" s="3">
        <v>38</v>
      </c>
      <c r="AQ87" s="3">
        <v>41.3</v>
      </c>
      <c r="AR87" s="3">
        <v>42.5</v>
      </c>
      <c r="AS87" s="3">
        <v>38</v>
      </c>
      <c r="AT87" s="3">
        <v>38</v>
      </c>
      <c r="AU87" s="3">
        <v>37.1</v>
      </c>
      <c r="AV87" s="3">
        <v>38</v>
      </c>
      <c r="AW87" s="3">
        <v>37</v>
      </c>
      <c r="AX87" s="3">
        <v>38</v>
      </c>
      <c r="AY87" s="3">
        <v>40</v>
      </c>
      <c r="AZ87" s="3">
        <v>40.5</v>
      </c>
      <c r="BA87" s="3">
        <v>40</v>
      </c>
      <c r="BB87" s="3">
        <v>42</v>
      </c>
      <c r="BC87" s="3">
        <v>40</v>
      </c>
      <c r="BD87" s="3">
        <v>40</v>
      </c>
      <c r="BF87" s="3">
        <v>36</v>
      </c>
      <c r="BG87" s="3">
        <v>37</v>
      </c>
    </row>
    <row r="88" spans="1:59">
      <c r="B88" s="4">
        <v>4</v>
      </c>
      <c r="C88" s="3">
        <v>60</v>
      </c>
      <c r="D88" s="3">
        <v>60.5</v>
      </c>
      <c r="E88" s="3">
        <v>58.5</v>
      </c>
      <c r="F88" s="3">
        <v>60</v>
      </c>
      <c r="G88" s="3">
        <v>59</v>
      </c>
      <c r="H88" s="3">
        <v>58.5</v>
      </c>
      <c r="I88" s="3">
        <v>61</v>
      </c>
      <c r="J88" s="3">
        <v>56</v>
      </c>
      <c r="K88" s="3">
        <v>59</v>
      </c>
      <c r="L88" s="3">
        <v>61</v>
      </c>
      <c r="M88" s="3">
        <v>62</v>
      </c>
      <c r="N88" s="3">
        <v>60.5</v>
      </c>
      <c r="O88" s="20">
        <v>60</v>
      </c>
      <c r="P88" s="3">
        <v>55</v>
      </c>
      <c r="Q88" s="3">
        <v>62</v>
      </c>
      <c r="R88" s="3">
        <v>62</v>
      </c>
      <c r="S88" s="3">
        <v>58.2</v>
      </c>
      <c r="T88" s="3">
        <v>58.5</v>
      </c>
      <c r="U88" s="3">
        <v>58.1</v>
      </c>
      <c r="V88" s="3">
        <v>60</v>
      </c>
      <c r="W88" s="3">
        <v>59</v>
      </c>
      <c r="X88" s="3">
        <v>59</v>
      </c>
      <c r="Y88" s="3">
        <v>54</v>
      </c>
      <c r="Z88" s="3">
        <v>62</v>
      </c>
      <c r="AA88" s="3">
        <v>64</v>
      </c>
      <c r="AB88" s="3">
        <v>62</v>
      </c>
      <c r="AC88" s="3">
        <v>61</v>
      </c>
      <c r="AD88" s="3">
        <v>61</v>
      </c>
      <c r="AE88" s="3">
        <v>61.5</v>
      </c>
      <c r="AF88" s="3">
        <v>62</v>
      </c>
      <c r="AG88" s="3">
        <v>61.5</v>
      </c>
      <c r="AH88" s="3">
        <v>65</v>
      </c>
      <c r="AI88" s="3">
        <v>58</v>
      </c>
      <c r="AJ88" s="3">
        <v>64</v>
      </c>
      <c r="AK88" s="3">
        <v>60</v>
      </c>
      <c r="AL88" s="3">
        <v>61</v>
      </c>
      <c r="AM88" s="3">
        <v>56</v>
      </c>
      <c r="AN88" s="3">
        <v>62</v>
      </c>
      <c r="AO88" s="3">
        <v>61</v>
      </c>
      <c r="AP88" s="3">
        <v>64</v>
      </c>
      <c r="AQ88" s="3">
        <v>63</v>
      </c>
      <c r="AS88" s="3">
        <v>56</v>
      </c>
      <c r="AT88" s="3">
        <v>57</v>
      </c>
      <c r="AU88" s="3">
        <v>57.8</v>
      </c>
      <c r="AV88" s="3">
        <v>59</v>
      </c>
      <c r="AW88" s="3">
        <v>59</v>
      </c>
      <c r="AX88" s="3">
        <v>60</v>
      </c>
      <c r="AY88" s="3">
        <v>58.1</v>
      </c>
      <c r="AZ88" s="3">
        <v>61</v>
      </c>
      <c r="BB88" s="3">
        <v>64</v>
      </c>
      <c r="BC88" s="3">
        <v>60.5</v>
      </c>
      <c r="BD88" s="3">
        <v>60</v>
      </c>
      <c r="BF88" s="3">
        <v>56.5</v>
      </c>
      <c r="BG88" s="3">
        <v>57</v>
      </c>
    </row>
    <row r="89" spans="1:59">
      <c r="B89" s="4">
        <v>5</v>
      </c>
      <c r="C89" s="3">
        <v>41</v>
      </c>
      <c r="D89" s="3">
        <v>43</v>
      </c>
      <c r="E89" s="3">
        <v>38</v>
      </c>
      <c r="F89" s="3">
        <v>42.5</v>
      </c>
      <c r="G89" s="3">
        <v>43</v>
      </c>
      <c r="H89" s="3">
        <v>42</v>
      </c>
      <c r="I89" s="3">
        <v>43</v>
      </c>
      <c r="J89" s="3">
        <v>40</v>
      </c>
      <c r="K89" s="3">
        <v>43.1</v>
      </c>
      <c r="L89" s="3">
        <v>41.5</v>
      </c>
      <c r="M89" s="3">
        <v>42</v>
      </c>
      <c r="N89" s="3">
        <v>43</v>
      </c>
      <c r="P89" s="3">
        <v>40</v>
      </c>
      <c r="Q89" s="20">
        <v>39</v>
      </c>
      <c r="R89" s="3">
        <v>43.5</v>
      </c>
      <c r="S89" s="3">
        <v>41</v>
      </c>
      <c r="T89" s="3">
        <v>41.5</v>
      </c>
      <c r="U89" s="3">
        <v>42</v>
      </c>
      <c r="V89" s="3">
        <v>42</v>
      </c>
      <c r="W89" s="3">
        <v>40.4</v>
      </c>
      <c r="X89" s="3">
        <v>41</v>
      </c>
      <c r="Y89" s="3">
        <v>37</v>
      </c>
      <c r="Z89" s="3">
        <v>43.3</v>
      </c>
      <c r="AA89" s="3">
        <v>43.1</v>
      </c>
      <c r="AB89" s="3">
        <v>42.5</v>
      </c>
      <c r="AC89" s="3">
        <v>43</v>
      </c>
      <c r="AD89" s="3">
        <v>45</v>
      </c>
      <c r="AE89" s="3">
        <v>44</v>
      </c>
      <c r="AF89" s="3">
        <v>45</v>
      </c>
      <c r="AG89" s="3">
        <v>43.5</v>
      </c>
      <c r="AH89" s="3">
        <v>44</v>
      </c>
      <c r="AI89" s="3">
        <v>40</v>
      </c>
      <c r="AJ89" s="3">
        <v>44</v>
      </c>
      <c r="AK89" s="3">
        <v>43</v>
      </c>
      <c r="AL89" s="3">
        <v>43.5</v>
      </c>
      <c r="AM89" s="3">
        <v>41</v>
      </c>
      <c r="AN89" s="3">
        <v>41</v>
      </c>
      <c r="AO89" s="3">
        <v>40</v>
      </c>
      <c r="AP89" s="3">
        <v>43</v>
      </c>
      <c r="AR89" s="3">
        <v>45</v>
      </c>
      <c r="AS89" s="3">
        <v>40.5</v>
      </c>
      <c r="AT89" s="3">
        <v>42</v>
      </c>
      <c r="AU89" s="3">
        <v>41.7</v>
      </c>
      <c r="AV89" s="3">
        <v>40</v>
      </c>
      <c r="AW89" s="3">
        <v>41</v>
      </c>
      <c r="AX89" s="3">
        <v>41</v>
      </c>
      <c r="AY89" s="3">
        <v>42.5</v>
      </c>
      <c r="AZ89" s="3">
        <v>40</v>
      </c>
      <c r="BB89" s="3">
        <v>42</v>
      </c>
      <c r="BC89" s="3">
        <v>41</v>
      </c>
      <c r="BD89" s="3">
        <v>42.1</v>
      </c>
      <c r="BF89" s="3">
        <v>40.5</v>
      </c>
      <c r="BG89" s="3">
        <v>38</v>
      </c>
    </row>
    <row r="90" spans="1:59">
      <c r="B90" s="4">
        <v>6</v>
      </c>
      <c r="C90" s="3">
        <v>48</v>
      </c>
      <c r="E90" s="3">
        <v>46.5</v>
      </c>
      <c r="F90" s="3">
        <v>49</v>
      </c>
      <c r="G90" s="3">
        <v>46.3</v>
      </c>
      <c r="H90" s="3">
        <v>47</v>
      </c>
      <c r="I90" s="3">
        <v>48.5</v>
      </c>
      <c r="J90" s="3">
        <v>47</v>
      </c>
      <c r="K90" s="3">
        <v>48</v>
      </c>
      <c r="L90" s="3">
        <v>48</v>
      </c>
      <c r="M90" s="3">
        <v>51</v>
      </c>
      <c r="N90" s="3">
        <v>48</v>
      </c>
      <c r="O90" s="3">
        <v>51</v>
      </c>
      <c r="P90" s="3">
        <v>46</v>
      </c>
      <c r="Q90" s="3">
        <v>49.5</v>
      </c>
      <c r="R90" s="3">
        <v>50.2</v>
      </c>
      <c r="S90" s="3">
        <v>46</v>
      </c>
      <c r="T90" s="3">
        <v>50</v>
      </c>
      <c r="U90" s="3">
        <v>50</v>
      </c>
      <c r="V90" s="3">
        <v>47</v>
      </c>
      <c r="W90" s="3">
        <v>48</v>
      </c>
      <c r="X90" s="3">
        <v>48.5</v>
      </c>
      <c r="Y90" s="3">
        <v>45</v>
      </c>
      <c r="Z90" s="3">
        <v>49</v>
      </c>
      <c r="AA90" s="3">
        <v>50.2</v>
      </c>
      <c r="AB90" s="3">
        <v>51</v>
      </c>
      <c r="AC90" s="3">
        <v>49</v>
      </c>
      <c r="AD90" s="3">
        <v>50</v>
      </c>
      <c r="AE90" s="3">
        <v>49.5</v>
      </c>
      <c r="AF90" s="3">
        <v>51</v>
      </c>
      <c r="AG90" s="3">
        <v>52</v>
      </c>
      <c r="AH90" s="3">
        <v>53.5</v>
      </c>
      <c r="AI90" s="3">
        <v>50.5</v>
      </c>
      <c r="AJ90" s="3">
        <v>52</v>
      </c>
      <c r="AK90" s="3">
        <v>50</v>
      </c>
      <c r="AL90" s="3">
        <v>51.2</v>
      </c>
      <c r="AM90" s="3">
        <v>47</v>
      </c>
      <c r="AN90" s="3">
        <v>48</v>
      </c>
      <c r="AO90" s="3">
        <v>50</v>
      </c>
      <c r="AP90" s="3">
        <v>50.7</v>
      </c>
      <c r="AQ90" s="3">
        <v>55</v>
      </c>
      <c r="AR90" s="3">
        <v>54</v>
      </c>
      <c r="AS90" s="3">
        <v>47.1</v>
      </c>
      <c r="AT90" s="3">
        <v>49</v>
      </c>
      <c r="AU90" s="3">
        <v>48.1</v>
      </c>
      <c r="AV90" s="3">
        <v>48</v>
      </c>
      <c r="AW90" s="3">
        <v>49</v>
      </c>
      <c r="AX90" s="3">
        <v>50</v>
      </c>
      <c r="AY90" s="3">
        <v>50</v>
      </c>
      <c r="AZ90" s="3">
        <v>53</v>
      </c>
      <c r="BA90" s="3">
        <v>52</v>
      </c>
      <c r="BB90" s="3">
        <v>54</v>
      </c>
      <c r="BC90" s="3">
        <v>50.7</v>
      </c>
      <c r="BD90" s="3">
        <v>50</v>
      </c>
      <c r="BE90" s="3">
        <v>48.5</v>
      </c>
      <c r="BF90" s="3">
        <v>47</v>
      </c>
      <c r="BG90" s="3">
        <v>46</v>
      </c>
    </row>
    <row r="91" spans="1:59">
      <c r="B91" s="4">
        <v>14</v>
      </c>
      <c r="C91" s="3">
        <v>45.5</v>
      </c>
      <c r="E91" s="3">
        <v>46</v>
      </c>
      <c r="F91" s="3">
        <v>47</v>
      </c>
      <c r="G91" s="3">
        <v>46</v>
      </c>
      <c r="H91" s="3">
        <v>45.1</v>
      </c>
      <c r="I91" s="3">
        <v>49.2</v>
      </c>
      <c r="J91" s="3">
        <v>47</v>
      </c>
      <c r="K91" s="3">
        <v>46</v>
      </c>
      <c r="L91" s="3">
        <v>45.2</v>
      </c>
      <c r="M91" s="3">
        <v>45</v>
      </c>
      <c r="N91" s="3">
        <v>46.5</v>
      </c>
      <c r="O91" s="3">
        <v>47.5</v>
      </c>
      <c r="P91" s="3">
        <v>43.5</v>
      </c>
      <c r="Q91" s="3">
        <v>48</v>
      </c>
      <c r="R91" s="3">
        <v>49</v>
      </c>
      <c r="S91" s="3">
        <v>45</v>
      </c>
      <c r="T91" s="3">
        <v>46</v>
      </c>
      <c r="U91" s="3">
        <v>47.5</v>
      </c>
      <c r="V91" s="3">
        <v>45</v>
      </c>
      <c r="W91" s="3">
        <v>45</v>
      </c>
      <c r="X91" s="3">
        <v>46.5</v>
      </c>
      <c r="Y91" s="3">
        <v>44.1</v>
      </c>
      <c r="Z91" s="3">
        <v>46</v>
      </c>
      <c r="AA91" s="3">
        <v>49.8</v>
      </c>
      <c r="AB91" s="3">
        <v>48</v>
      </c>
      <c r="AC91" s="3">
        <v>46</v>
      </c>
      <c r="AD91" s="3">
        <v>48</v>
      </c>
      <c r="AE91" s="3">
        <v>46</v>
      </c>
      <c r="AF91" s="3">
        <v>50</v>
      </c>
      <c r="AG91" s="3">
        <v>46</v>
      </c>
      <c r="AH91" s="3">
        <v>50.5</v>
      </c>
      <c r="AI91" s="3">
        <v>46</v>
      </c>
      <c r="AJ91" s="3">
        <v>49</v>
      </c>
      <c r="AK91" s="3">
        <v>47.2</v>
      </c>
      <c r="AL91" s="3">
        <v>49.1</v>
      </c>
      <c r="AM91" s="3">
        <v>43</v>
      </c>
      <c r="AN91" s="3">
        <v>45</v>
      </c>
      <c r="AO91" s="3">
        <v>48</v>
      </c>
      <c r="AP91" s="3">
        <v>50</v>
      </c>
      <c r="AQ91" s="3">
        <v>52.5</v>
      </c>
      <c r="AR91" s="3">
        <v>50.5</v>
      </c>
      <c r="AS91" s="3">
        <v>49</v>
      </c>
      <c r="AT91" s="3">
        <v>46.5</v>
      </c>
      <c r="AU91" s="3">
        <v>45.6</v>
      </c>
      <c r="AV91" s="3">
        <v>44.5</v>
      </c>
      <c r="AW91" s="3">
        <v>45.5</v>
      </c>
      <c r="AX91" s="3">
        <v>47</v>
      </c>
      <c r="AY91" s="3">
        <v>47</v>
      </c>
      <c r="AZ91" s="3">
        <v>49.1</v>
      </c>
      <c r="BA91" s="3">
        <v>50</v>
      </c>
      <c r="BB91" s="3">
        <v>48</v>
      </c>
      <c r="BC91" s="3">
        <v>46</v>
      </c>
      <c r="BD91" s="3">
        <v>47.5</v>
      </c>
      <c r="BE91" s="3">
        <v>47.5</v>
      </c>
      <c r="BF91" s="3">
        <v>45</v>
      </c>
      <c r="BG91" s="3">
        <v>45</v>
      </c>
    </row>
    <row r="92" spans="1:59">
      <c r="B92" s="4">
        <v>10</v>
      </c>
      <c r="C92" s="3">
        <v>66</v>
      </c>
      <c r="D92" s="3">
        <v>70</v>
      </c>
      <c r="E92" s="3">
        <v>67</v>
      </c>
      <c r="F92" s="3">
        <v>69</v>
      </c>
      <c r="G92" s="3">
        <v>64</v>
      </c>
      <c r="H92" s="3">
        <v>65</v>
      </c>
      <c r="I92" s="3">
        <v>66</v>
      </c>
      <c r="J92" s="3">
        <v>64</v>
      </c>
      <c r="K92" s="3">
        <v>62</v>
      </c>
      <c r="L92" s="3">
        <v>63</v>
      </c>
      <c r="M92" s="3">
        <v>58</v>
      </c>
      <c r="N92" s="3">
        <v>61</v>
      </c>
      <c r="O92" s="3">
        <v>64</v>
      </c>
      <c r="P92" s="3">
        <v>63</v>
      </c>
      <c r="Q92" s="3">
        <v>64</v>
      </c>
      <c r="R92" s="3">
        <v>62</v>
      </c>
      <c r="S92" s="3">
        <v>62</v>
      </c>
      <c r="T92" s="3">
        <v>65</v>
      </c>
      <c r="U92" s="3">
        <v>65</v>
      </c>
      <c r="V92" s="3">
        <v>59</v>
      </c>
      <c r="W92" s="3">
        <v>62</v>
      </c>
      <c r="X92" s="3">
        <v>64</v>
      </c>
      <c r="Y92" s="3">
        <v>59</v>
      </c>
      <c r="Z92" s="3">
        <v>62</v>
      </c>
      <c r="AA92" s="3">
        <v>68</v>
      </c>
      <c r="AB92" s="3">
        <v>66</v>
      </c>
      <c r="AC92" s="3">
        <v>65</v>
      </c>
      <c r="AD92" s="3">
        <v>63</v>
      </c>
      <c r="AE92" s="3">
        <v>65</v>
      </c>
      <c r="AF92" s="3">
        <v>58</v>
      </c>
      <c r="AG92" s="3">
        <v>64</v>
      </c>
      <c r="AH92" s="3">
        <v>67</v>
      </c>
      <c r="AI92" s="3">
        <v>60</v>
      </c>
      <c r="AJ92" s="3">
        <v>65</v>
      </c>
      <c r="AK92" s="3">
        <v>59</v>
      </c>
      <c r="AL92" s="3">
        <v>64</v>
      </c>
      <c r="AM92" s="3">
        <v>63</v>
      </c>
      <c r="AN92" s="3">
        <v>61</v>
      </c>
      <c r="AO92" s="3">
        <v>68</v>
      </c>
      <c r="AP92" s="3">
        <v>60</v>
      </c>
      <c r="AQ92" s="3">
        <v>72</v>
      </c>
      <c r="AR92" s="3">
        <v>69</v>
      </c>
      <c r="AS92" s="3">
        <v>58</v>
      </c>
      <c r="AT92" s="3">
        <v>60</v>
      </c>
      <c r="AU92" s="3">
        <v>61</v>
      </c>
      <c r="AV92" s="3">
        <v>62</v>
      </c>
      <c r="AW92" s="3">
        <v>58</v>
      </c>
      <c r="AX92" s="3">
        <v>63</v>
      </c>
      <c r="AY92" s="3">
        <v>61</v>
      </c>
      <c r="AZ92" s="3">
        <v>70</v>
      </c>
      <c r="BA92" s="3">
        <v>64</v>
      </c>
      <c r="BB92" s="3">
        <v>71</v>
      </c>
      <c r="BC92" s="3">
        <v>64</v>
      </c>
      <c r="BD92" s="3">
        <v>58</v>
      </c>
      <c r="BE92" s="3">
        <v>62</v>
      </c>
      <c r="BF92" s="3">
        <v>66</v>
      </c>
      <c r="BG92" s="3">
        <v>59</v>
      </c>
    </row>
    <row r="93" spans="1:59">
      <c r="B93" s="4">
        <v>12</v>
      </c>
      <c r="C93" s="3">
        <v>16.5</v>
      </c>
      <c r="D93" s="3">
        <v>16.5</v>
      </c>
      <c r="E93" s="3">
        <v>16.5</v>
      </c>
      <c r="F93" s="3">
        <v>17</v>
      </c>
      <c r="G93" s="3">
        <v>17</v>
      </c>
      <c r="H93" s="3">
        <v>17.5</v>
      </c>
      <c r="I93" s="3">
        <v>19</v>
      </c>
      <c r="J93" s="3">
        <v>20</v>
      </c>
      <c r="K93" s="3">
        <v>18</v>
      </c>
      <c r="L93" s="3">
        <v>18</v>
      </c>
      <c r="M93" s="3">
        <v>18</v>
      </c>
      <c r="N93" s="3">
        <v>16</v>
      </c>
      <c r="O93" s="3">
        <v>19</v>
      </c>
      <c r="P93" s="3">
        <v>16</v>
      </c>
      <c r="Q93" s="3">
        <v>18</v>
      </c>
      <c r="R93" s="3">
        <v>20</v>
      </c>
      <c r="S93" s="3">
        <v>19</v>
      </c>
      <c r="T93" s="3">
        <v>18</v>
      </c>
      <c r="U93" s="3">
        <v>17.5</v>
      </c>
      <c r="V93" s="3">
        <v>20</v>
      </c>
      <c r="W93" s="3">
        <v>16.5</v>
      </c>
      <c r="X93" s="3">
        <v>16.5</v>
      </c>
      <c r="Y93" s="3">
        <v>15</v>
      </c>
      <c r="Z93" s="3">
        <v>18</v>
      </c>
      <c r="AA93" s="3">
        <v>17</v>
      </c>
      <c r="AB93" s="3">
        <v>17</v>
      </c>
      <c r="AC93" s="3">
        <v>19</v>
      </c>
      <c r="AD93" s="3">
        <v>19</v>
      </c>
      <c r="AE93" s="3">
        <v>16</v>
      </c>
      <c r="AF93" s="3">
        <v>17.5</v>
      </c>
      <c r="AG93" s="3">
        <v>19</v>
      </c>
      <c r="AH93" s="3">
        <v>20</v>
      </c>
      <c r="AI93" s="3">
        <v>20</v>
      </c>
      <c r="AJ93" s="3">
        <v>19</v>
      </c>
      <c r="AK93" s="3">
        <v>17</v>
      </c>
      <c r="AL93" s="3">
        <v>20.5</v>
      </c>
      <c r="AM93" s="3">
        <v>17</v>
      </c>
      <c r="AN93" s="3">
        <v>17</v>
      </c>
      <c r="AO93" s="3">
        <v>16</v>
      </c>
      <c r="AP93" s="3">
        <v>17.5</v>
      </c>
      <c r="AQ93" s="3">
        <v>17</v>
      </c>
      <c r="AR93" s="3">
        <v>20</v>
      </c>
      <c r="AS93" s="3">
        <v>15.1</v>
      </c>
      <c r="AT93" s="3">
        <v>17</v>
      </c>
      <c r="AU93" s="3">
        <v>17</v>
      </c>
      <c r="AV93" s="3">
        <v>20.5</v>
      </c>
      <c r="AW93" s="3">
        <v>18</v>
      </c>
      <c r="AX93" s="3">
        <v>16</v>
      </c>
      <c r="AY93" s="3">
        <v>16</v>
      </c>
      <c r="AZ93" s="3">
        <v>18</v>
      </c>
      <c r="BA93" s="3">
        <v>21</v>
      </c>
      <c r="BB93" s="3">
        <v>20</v>
      </c>
      <c r="BC93" s="3">
        <v>16</v>
      </c>
      <c r="BD93" s="3">
        <v>17.5</v>
      </c>
      <c r="BE93" s="3">
        <v>19</v>
      </c>
      <c r="BF93" s="3">
        <v>16</v>
      </c>
      <c r="BG93" s="3">
        <v>17</v>
      </c>
    </row>
    <row r="94" spans="1:59">
      <c r="A94" s="31" t="s">
        <v>0</v>
      </c>
      <c r="B94" s="4"/>
      <c r="C94" s="4">
        <f>C84</f>
        <v>3832</v>
      </c>
      <c r="D94" s="4">
        <f>D84</f>
        <v>3817</v>
      </c>
      <c r="E94" s="4">
        <f>E84</f>
        <v>3731</v>
      </c>
      <c r="F94" s="4">
        <f>F84</f>
        <v>3790</v>
      </c>
      <c r="G94" s="4">
        <f t="shared" ref="G94:AL94" si="22">G84</f>
        <v>3803</v>
      </c>
      <c r="H94" s="4">
        <f t="shared" si="22"/>
        <v>3660</v>
      </c>
      <c r="I94" s="4">
        <f t="shared" si="22"/>
        <v>3691</v>
      </c>
      <c r="J94" s="4">
        <f t="shared" si="22"/>
        <v>3723</v>
      </c>
      <c r="K94" s="4">
        <f t="shared" si="22"/>
        <v>3749</v>
      </c>
      <c r="L94" s="4">
        <f t="shared" si="22"/>
        <v>3761</v>
      </c>
      <c r="M94" s="4">
        <f t="shared" si="22"/>
        <v>3664</v>
      </c>
      <c r="N94" s="4">
        <f t="shared" si="22"/>
        <v>3797</v>
      </c>
      <c r="O94" s="4">
        <f t="shared" si="22"/>
        <v>3821</v>
      </c>
      <c r="P94" s="4">
        <f t="shared" si="22"/>
        <v>3662</v>
      </c>
      <c r="Q94" s="4">
        <f t="shared" si="22"/>
        <v>3834</v>
      </c>
      <c r="R94" s="4">
        <f t="shared" si="22"/>
        <v>3775</v>
      </c>
      <c r="S94" s="4">
        <f t="shared" si="22"/>
        <v>3753</v>
      </c>
      <c r="T94" s="4">
        <f t="shared" si="22"/>
        <v>3826</v>
      </c>
      <c r="U94" s="4">
        <f t="shared" si="22"/>
        <v>3678</v>
      </c>
      <c r="V94" s="4">
        <f t="shared" si="22"/>
        <v>3746</v>
      </c>
      <c r="W94" s="4">
        <f t="shared" si="22"/>
        <v>3764</v>
      </c>
      <c r="X94" s="4">
        <f t="shared" si="22"/>
        <v>3587</v>
      </c>
      <c r="Y94" s="4">
        <f t="shared" si="22"/>
        <v>3734</v>
      </c>
      <c r="Z94" s="4">
        <f t="shared" si="22"/>
        <v>3752</v>
      </c>
      <c r="AA94" s="4">
        <f t="shared" si="22"/>
        <v>3802</v>
      </c>
      <c r="AB94" s="4">
        <f t="shared" si="22"/>
        <v>3711</v>
      </c>
      <c r="AC94" s="4">
        <f t="shared" si="22"/>
        <v>3806</v>
      </c>
      <c r="AD94" s="4">
        <f t="shared" si="22"/>
        <v>3703</v>
      </c>
      <c r="AE94" s="4">
        <f t="shared" si="22"/>
        <v>3728</v>
      </c>
      <c r="AF94" s="4">
        <f t="shared" si="22"/>
        <v>3747</v>
      </c>
      <c r="AG94" s="4">
        <f t="shared" si="22"/>
        <v>3727</v>
      </c>
      <c r="AH94" s="4">
        <f t="shared" si="22"/>
        <v>3785</v>
      </c>
      <c r="AI94" s="4">
        <f t="shared" si="22"/>
        <v>3751</v>
      </c>
      <c r="AJ94" s="4">
        <f t="shared" si="22"/>
        <v>3765</v>
      </c>
      <c r="AK94" s="4">
        <f t="shared" si="22"/>
        <v>3825</v>
      </c>
      <c r="AL94" s="4">
        <f t="shared" si="22"/>
        <v>3692</v>
      </c>
      <c r="AM94" s="4">
        <f>AM84</f>
        <v>3822</v>
      </c>
      <c r="AN94" s="4">
        <f t="shared" ref="AN94:BG94" si="23">AN84</f>
        <v>3766</v>
      </c>
      <c r="AO94" s="4">
        <f t="shared" si="23"/>
        <v>2378</v>
      </c>
      <c r="AP94" s="4">
        <f t="shared" si="23"/>
        <v>3654</v>
      </c>
      <c r="AQ94" s="4">
        <f t="shared" si="23"/>
        <v>3694</v>
      </c>
      <c r="AR94" s="4">
        <f t="shared" si="23"/>
        <v>3815</v>
      </c>
      <c r="AS94" s="4">
        <f t="shared" si="23"/>
        <v>3584</v>
      </c>
      <c r="AT94" s="4">
        <f t="shared" si="23"/>
        <v>3811</v>
      </c>
      <c r="AU94" s="4">
        <f t="shared" si="23"/>
        <v>3754</v>
      </c>
      <c r="AV94" s="4">
        <f t="shared" si="23"/>
        <v>3735</v>
      </c>
      <c r="AW94" s="4">
        <f t="shared" si="23"/>
        <v>3668</v>
      </c>
      <c r="AX94" s="4">
        <f t="shared" si="23"/>
        <v>3720</v>
      </c>
      <c r="AY94" s="4">
        <f t="shared" si="23"/>
        <v>3837</v>
      </c>
      <c r="AZ94" s="4">
        <f t="shared" si="23"/>
        <v>3709</v>
      </c>
      <c r="BA94" s="4" t="str">
        <f t="shared" si="23"/>
        <v>ss n°</v>
      </c>
      <c r="BB94" s="4">
        <f t="shared" si="23"/>
        <v>3739</v>
      </c>
      <c r="BC94" s="4">
        <f t="shared" si="23"/>
        <v>3671</v>
      </c>
      <c r="BD94" s="4">
        <f t="shared" si="23"/>
        <v>3768</v>
      </c>
      <c r="BE94" s="4">
        <f t="shared" si="23"/>
        <v>3824</v>
      </c>
      <c r="BF94" s="4">
        <f t="shared" si="23"/>
        <v>3770</v>
      </c>
      <c r="BG94" s="4" t="str">
        <f t="shared" si="23"/>
        <v>BK 1370</v>
      </c>
    </row>
    <row r="95" spans="1:59">
      <c r="A95" s="30">
        <v>1.6941662959331982</v>
      </c>
      <c r="B95" s="4">
        <v>7</v>
      </c>
      <c r="C95" s="7">
        <f t="shared" ref="C95:AM95" si="24">LOG10(C85)-$A95</f>
        <v>6.9261697629739105E-2</v>
      </c>
      <c r="D95" s="7">
        <f t="shared" si="24"/>
        <v>9.1163539077568911E-2</v>
      </c>
      <c r="E95" s="7">
        <f t="shared" si="24"/>
        <v>4.6196393561045657E-2</v>
      </c>
      <c r="F95" s="7">
        <f t="shared" si="24"/>
        <v>8.3984954450445404E-2</v>
      </c>
      <c r="G95" s="7">
        <f t="shared" si="24"/>
        <v>4.6196393561045657E-2</v>
      </c>
      <c r="H95" s="7">
        <f t="shared" si="24"/>
        <v>5.4021731073002233E-2</v>
      </c>
      <c r="I95" s="7">
        <f t="shared" si="24"/>
        <v>8.3984954450445404E-2</v>
      </c>
      <c r="J95" s="7">
        <f t="shared" si="24"/>
        <v>4.6196393561045657E-2</v>
      </c>
      <c r="K95" s="7">
        <f t="shared" si="24"/>
        <v>5.4021731073002233E-2</v>
      </c>
      <c r="L95" s="7">
        <f t="shared" si="24"/>
        <v>8.3984954450445404E-2</v>
      </c>
      <c r="M95" s="7">
        <f t="shared" si="24"/>
        <v>3.8227463889770386E-2</v>
      </c>
      <c r="N95" s="7">
        <f t="shared" si="24"/>
        <v>5.4021731073002233E-2</v>
      </c>
      <c r="O95" s="7">
        <f t="shared" si="24"/>
        <v>6.1708559739293234E-2</v>
      </c>
      <c r="P95" s="7">
        <f t="shared" si="24"/>
        <v>4.6196393561045657E-2</v>
      </c>
      <c r="Q95" s="7">
        <f t="shared" si="24"/>
        <v>3.8227463889770386E-2</v>
      </c>
      <c r="R95" s="7">
        <f t="shared" si="24"/>
        <v>9.1163539077568911E-2</v>
      </c>
      <c r="S95" s="7">
        <f t="shared" si="24"/>
        <v>3.8227463889770386E-2</v>
      </c>
      <c r="T95" s="7">
        <f t="shared" si="24"/>
        <v>3.8227463889770386E-2</v>
      </c>
      <c r="U95" s="7">
        <f t="shared" si="24"/>
        <v>6.1708559739293234E-2</v>
      </c>
      <c r="V95" s="7">
        <f t="shared" si="24"/>
        <v>6.1708559739293234E-2</v>
      </c>
      <c r="W95" s="7">
        <f t="shared" si="24"/>
        <v>3.0109573667590706E-2</v>
      </c>
      <c r="X95" s="7">
        <f t="shared" si="24"/>
        <v>3.8227463889770386E-2</v>
      </c>
      <c r="Y95" s="7">
        <f t="shared" si="24"/>
        <v>3.8227463889770386E-2</v>
      </c>
      <c r="Z95" s="7">
        <f t="shared" si="24"/>
        <v>4.6196393561045657E-2</v>
      </c>
      <c r="AA95" s="7">
        <f t="shared" si="24"/>
        <v>8.3984954450445404E-2</v>
      </c>
      <c r="AB95" s="7">
        <f t="shared" si="24"/>
        <v>6.9261697629739105E-2</v>
      </c>
      <c r="AC95" s="7">
        <f t="shared" si="24"/>
        <v>6.9261697629739105E-2</v>
      </c>
      <c r="AD95" s="7">
        <f t="shared" si="24"/>
        <v>6.1708559739293234E-2</v>
      </c>
      <c r="AE95" s="7">
        <f t="shared" si="24"/>
        <v>8.3984954450445404E-2</v>
      </c>
      <c r="AF95" s="7">
        <f t="shared" si="24"/>
        <v>3.0109573667590706E-2</v>
      </c>
      <c r="AG95" s="7">
        <f t="shared" si="24"/>
        <v>6.1708559739293234E-2</v>
      </c>
      <c r="AH95" s="7">
        <f t="shared" si="24"/>
        <v>9.1163539077568911E-2</v>
      </c>
      <c r="AI95" s="7">
        <f t="shared" si="24"/>
        <v>4.6196393561045657E-2</v>
      </c>
      <c r="AJ95" s="7">
        <f t="shared" si="24"/>
        <v>6.1708559739293234E-2</v>
      </c>
      <c r="AK95" s="7">
        <f t="shared" si="24"/>
        <v>1.3403880164738036E-2</v>
      </c>
      <c r="AL95" s="7">
        <f t="shared" si="24"/>
        <v>5.4021731073002233E-2</v>
      </c>
      <c r="AM95" s="7">
        <f t="shared" si="24"/>
        <v>2.1837047701600998E-2</v>
      </c>
      <c r="AN95" s="7">
        <f t="shared" ref="AN95:BG95" si="25">LOG10(AN85)-$A95</f>
        <v>2.1837047701600998E-2</v>
      </c>
      <c r="AO95" s="7">
        <f t="shared" si="25"/>
        <v>3.8227463889770386E-2</v>
      </c>
      <c r="AP95" s="7">
        <f t="shared" si="25"/>
        <v>6.1708559739293234E-2</v>
      </c>
      <c r="AQ95" s="7">
        <f t="shared" si="25"/>
        <v>9.8225393565055663E-2</v>
      </c>
      <c r="AR95" s="7">
        <f t="shared" si="25"/>
        <v>7.6685715708946001E-2</v>
      </c>
      <c r="AS95" s="7">
        <f t="shared" si="25"/>
        <v>1.3403880164738036E-2</v>
      </c>
      <c r="AT95" s="7">
        <f t="shared" si="25"/>
        <v>1.3403880164738036E-2</v>
      </c>
      <c r="AU95" s="7">
        <f t="shared" si="25"/>
        <v>2.1837047701600998E-2</v>
      </c>
      <c r="AV95" s="7">
        <f t="shared" si="25"/>
        <v>6.1708559739293234E-2</v>
      </c>
      <c r="AW95" s="7">
        <f t="shared" si="25"/>
        <v>-3.9702159046846042E-3</v>
      </c>
      <c r="AX95" s="7">
        <f t="shared" si="25"/>
        <v>3.8227463889770386E-2</v>
      </c>
      <c r="AY95" s="7">
        <f t="shared" si="25"/>
        <v>4.6196393561045657E-2</v>
      </c>
      <c r="AZ95" s="7">
        <f t="shared" si="25"/>
        <v>9.1163539077568911E-2</v>
      </c>
      <c r="BA95" s="7">
        <f t="shared" si="25"/>
        <v>5.4021731073002233E-2</v>
      </c>
      <c r="BB95" s="7">
        <f t="shared" si="25"/>
        <v>0.11201367805068885</v>
      </c>
      <c r="BC95" s="7">
        <f t="shared" si="25"/>
        <v>7.6685715708946001E-2</v>
      </c>
      <c r="BD95" s="7">
        <f t="shared" si="25"/>
        <v>3.0109573667590706E-2</v>
      </c>
      <c r="BE95" s="7">
        <f t="shared" si="25"/>
        <v>6.9261697629739105E-2</v>
      </c>
      <c r="BF95" s="7">
        <f t="shared" si="25"/>
        <v>6.1708559739293234E-2</v>
      </c>
      <c r="BG95" s="7">
        <f t="shared" si="25"/>
        <v>2.1837047701600998E-2</v>
      </c>
    </row>
    <row r="96" spans="1:59">
      <c r="A96" s="30">
        <v>1.8840068574389925</v>
      </c>
      <c r="B96" s="4">
        <v>1</v>
      </c>
      <c r="C96" s="7">
        <f t="shared" ref="C96:AM96" si="26">LOG10(C86)-$A96</f>
        <v>7.50345348821011E-2</v>
      </c>
      <c r="D96" s="7">
        <f t="shared" si="26"/>
        <v>9.3716747849855286E-2</v>
      </c>
      <c r="E96" s="7">
        <f t="shared" si="26"/>
        <v>7.50345348821011E-2</v>
      </c>
      <c r="F96" s="7">
        <f t="shared" si="26"/>
        <v>8.9120996160706012E-2</v>
      </c>
      <c r="G96" s="7">
        <f t="shared" si="26"/>
        <v>7.0235652000332438E-2</v>
      </c>
      <c r="H96" s="7">
        <f t="shared" si="26"/>
        <v>7.50345348821011E-2</v>
      </c>
      <c r="I96" s="7">
        <f t="shared" si="26"/>
        <v>8.9582765988264423E-2</v>
      </c>
      <c r="J96" s="7">
        <f t="shared" si="26"/>
        <v>7.50345348821011E-2</v>
      </c>
      <c r="K96" s="7">
        <f t="shared" si="26"/>
        <v>7.50345348821011E-2</v>
      </c>
      <c r="L96" s="7">
        <f t="shared" si="26"/>
        <v>6.5383149205920255E-2</v>
      </c>
      <c r="M96" s="7">
        <f t="shared" si="26"/>
        <v>4.5412068275300088E-2</v>
      </c>
      <c r="N96" s="7">
        <f t="shared" si="26"/>
        <v>6.0475814711176135E-2</v>
      </c>
      <c r="O96" s="7">
        <f t="shared" si="26"/>
        <v>7.50345348821011E-2</v>
      </c>
      <c r="P96" s="7">
        <f t="shared" si="26"/>
        <v>6.0475814711176135E-2</v>
      </c>
      <c r="Q96" s="7">
        <f t="shared" si="26"/>
        <v>7.9780969906562804E-2</v>
      </c>
      <c r="R96" s="7">
        <f t="shared" si="26"/>
        <v>8.4476091114942475E-2</v>
      </c>
      <c r="S96" s="7">
        <f t="shared" si="26"/>
        <v>6.5383149205920255E-2</v>
      </c>
      <c r="T96" s="7">
        <f t="shared" si="26"/>
        <v>7.0235652000332438E-2</v>
      </c>
      <c r="U96" s="7">
        <f t="shared" si="26"/>
        <v>8.4476091114942475E-2</v>
      </c>
      <c r="V96" s="7">
        <f t="shared" si="26"/>
        <v>6.0475814711176135E-2</v>
      </c>
      <c r="W96" s="7">
        <f t="shared" si="26"/>
        <v>5.049159380457513E-2</v>
      </c>
      <c r="X96" s="7">
        <f t="shared" si="26"/>
        <v>6.0475814711176135E-2</v>
      </c>
      <c r="Y96" s="7">
        <f t="shared" si="26"/>
        <v>4.0272428622889045E-2</v>
      </c>
      <c r="Z96" s="7">
        <f t="shared" si="26"/>
        <v>6.2936413258832813E-2</v>
      </c>
      <c r="AA96" s="7">
        <f t="shared" si="26"/>
        <v>9.3716747849855286E-2</v>
      </c>
      <c r="AB96" s="7">
        <f t="shared" si="26"/>
        <v>7.50345348821011E-2</v>
      </c>
      <c r="AC96" s="7">
        <f t="shared" si="26"/>
        <v>7.9780969906562804E-2</v>
      </c>
      <c r="AD96" s="7">
        <f t="shared" si="26"/>
        <v>7.50345348821011E-2</v>
      </c>
      <c r="AE96" s="7">
        <f t="shared" si="26"/>
        <v>8.9120996160706012E-2</v>
      </c>
      <c r="AF96" s="7">
        <f t="shared" si="26"/>
        <v>5.5512395179625917E-2</v>
      </c>
      <c r="AG96" s="7">
        <f t="shared" si="26"/>
        <v>7.9780969906562804E-2</v>
      </c>
      <c r="AH96" s="7">
        <f t="shared" si="26"/>
        <v>0.10499775825954427</v>
      </c>
      <c r="AI96" s="7">
        <f t="shared" si="26"/>
        <v>7.0235652000332438E-2</v>
      </c>
      <c r="AJ96" s="7">
        <f t="shared" si="26"/>
        <v>8.2134875300040155E-2</v>
      </c>
      <c r="AK96" s="7">
        <f t="shared" si="26"/>
        <v>4.7959257289180046E-2</v>
      </c>
      <c r="AL96" s="7">
        <f t="shared" si="26"/>
        <v>8.4476091114942475E-2</v>
      </c>
      <c r="AM96" s="7">
        <f t="shared" si="26"/>
        <v>7.0235652000332438E-2</v>
      </c>
      <c r="AN96" s="7">
        <f t="shared" ref="AN96:BG96" si="27">LOG10(AN86)-$A96</f>
        <v>5.5512395179625917E-2</v>
      </c>
      <c r="AO96" s="7">
        <f t="shared" si="27"/>
        <v>7.9780969906562804E-2</v>
      </c>
      <c r="AP96" s="7">
        <f t="shared" si="27"/>
        <v>7.50345348821011E-2</v>
      </c>
      <c r="AQ96" s="7">
        <f t="shared" si="27"/>
        <v>0.10499775825954427</v>
      </c>
      <c r="AR96" s="7">
        <f t="shared" si="27"/>
        <v>0.11162833715855736</v>
      </c>
      <c r="AS96" s="7">
        <f t="shared" si="27"/>
        <v>3.086496010105777E-2</v>
      </c>
      <c r="AT96" s="7">
        <f t="shared" si="27"/>
        <v>5.049159380457513E-2</v>
      </c>
      <c r="AU96" s="7">
        <f t="shared" si="27"/>
        <v>5.5512395179625917E-2</v>
      </c>
      <c r="AV96" s="7">
        <f t="shared" si="27"/>
        <v>7.50345348821011E-2</v>
      </c>
      <c r="AW96" s="7">
        <f t="shared" si="27"/>
        <v>4.5412068275300088E-2</v>
      </c>
      <c r="AX96" s="7">
        <f t="shared" si="27"/>
        <v>6.5383149205920255E-2</v>
      </c>
      <c r="AY96" s="7">
        <f t="shared" si="27"/>
        <v>5.049159380457513E-2</v>
      </c>
      <c r="AZ96" s="7">
        <f t="shared" si="27"/>
        <v>0.10721921825350234</v>
      </c>
      <c r="BA96" s="7">
        <f t="shared" si="27"/>
        <v>8.4476091114942475E-2</v>
      </c>
      <c r="BB96" s="7">
        <f t="shared" si="27"/>
        <v>0.10721921825350234</v>
      </c>
      <c r="BC96" s="7">
        <f t="shared" si="27"/>
        <v>7.50345348821011E-2</v>
      </c>
      <c r="BD96" s="7">
        <f t="shared" si="27"/>
        <v>4.5412068275300088E-2</v>
      </c>
      <c r="BE96" s="7">
        <f t="shared" si="27"/>
        <v>7.0235652000332438E-2</v>
      </c>
      <c r="BF96" s="7">
        <f t="shared" si="27"/>
        <v>7.0235652000332438E-2</v>
      </c>
      <c r="BG96" s="7">
        <f t="shared" si="27"/>
        <v>4.5412068275300088E-2</v>
      </c>
    </row>
    <row r="97" spans="1:59">
      <c r="A97" s="30">
        <v>1.3971083887293654</v>
      </c>
      <c r="B97" s="4">
        <v>3</v>
      </c>
      <c r="C97" s="7">
        <f t="shared" ref="C97:AM97" si="28">LOG10(C87)-$A97</f>
        <v>0.16518447572710926</v>
      </c>
      <c r="D97" s="7">
        <f t="shared" si="28"/>
        <v>0.1710933353376296</v>
      </c>
      <c r="E97" s="7">
        <f t="shared" si="28"/>
        <v>0.17460044307932221</v>
      </c>
      <c r="F97" s="7">
        <f t="shared" si="28"/>
        <v>0.18267520788744473</v>
      </c>
      <c r="G97" s="7">
        <f t="shared" si="28"/>
        <v>0.1710933353376296</v>
      </c>
      <c r="H97" s="7">
        <f t="shared" si="28"/>
        <v>0.1710933353376296</v>
      </c>
      <c r="I97" s="7">
        <f t="shared" si="28"/>
        <v>0.18267520788744473</v>
      </c>
      <c r="J97" s="7">
        <f t="shared" si="28"/>
        <v>0.1710933353376296</v>
      </c>
      <c r="K97" s="7">
        <f t="shared" si="28"/>
        <v>0.18835234077913521</v>
      </c>
      <c r="L97" s="7">
        <f t="shared" si="28"/>
        <v>0.16518447572710926</v>
      </c>
      <c r="M97" s="7">
        <f t="shared" si="28"/>
        <v>0.21567546799037007</v>
      </c>
      <c r="N97" s="7">
        <f t="shared" si="28"/>
        <v>0.19395621829713372</v>
      </c>
      <c r="O97" s="7">
        <f t="shared" si="28"/>
        <v>0.19395621829713372</v>
      </c>
      <c r="P97" s="7">
        <f t="shared" si="28"/>
        <v>0.13437052831288976</v>
      </c>
      <c r="Q97" s="7">
        <f t="shared" si="28"/>
        <v>0.19395621829713372</v>
      </c>
      <c r="R97" s="7">
        <f t="shared" si="28"/>
        <v>0.2049516025985969</v>
      </c>
      <c r="S97" s="7">
        <f t="shared" si="28"/>
        <v>0.1481987277364587</v>
      </c>
      <c r="T97" s="7">
        <f t="shared" si="28"/>
        <v>0.19395621829713372</v>
      </c>
      <c r="U97" s="7">
        <f t="shared" si="28"/>
        <v>0.18609038523925725</v>
      </c>
      <c r="V97" s="7">
        <f t="shared" si="28"/>
        <v>0.19395621829713372</v>
      </c>
      <c r="W97" s="7">
        <f t="shared" si="28"/>
        <v>0.16518447572710926</v>
      </c>
      <c r="X97" s="7">
        <f t="shared" si="28"/>
        <v>0.17692287899835346</v>
      </c>
      <c r="Y97" s="7">
        <f t="shared" si="28"/>
        <v>0.16518447572710926</v>
      </c>
      <c r="Z97" s="7">
        <f t="shared" si="28"/>
        <v>0.19395621829713372</v>
      </c>
      <c r="AA97" s="7">
        <f t="shared" si="28"/>
        <v>0.2049516025985969</v>
      </c>
      <c r="AB97" s="7">
        <f t="shared" si="28"/>
        <v>0.2049516025985969</v>
      </c>
      <c r="AC97" s="7">
        <f t="shared" si="28"/>
        <v>0.18835234077913521</v>
      </c>
      <c r="AD97" s="7">
        <f t="shared" si="28"/>
        <v>0.2049516025985969</v>
      </c>
      <c r="AE97" s="7">
        <f t="shared" si="28"/>
        <v>0.18381658694625402</v>
      </c>
      <c r="AF97" s="7">
        <f t="shared" si="28"/>
        <v>0.21778882730376914</v>
      </c>
      <c r="AG97" s="7">
        <f t="shared" si="28"/>
        <v>0.19395621829713372</v>
      </c>
      <c r="AH97" s="7">
        <f t="shared" si="28"/>
        <v>0.2049516025985969</v>
      </c>
      <c r="AI97" s="7">
        <f t="shared" si="28"/>
        <v>0.18267520788744473</v>
      </c>
      <c r="AJ97" s="7">
        <f t="shared" si="28"/>
        <v>0.2049516025985969</v>
      </c>
      <c r="AK97" s="7">
        <f t="shared" si="28"/>
        <v>0.2049516025985969</v>
      </c>
      <c r="AL97" s="7">
        <f t="shared" si="28"/>
        <v>0.2049516025985969</v>
      </c>
      <c r="AM97" s="7">
        <f t="shared" si="28"/>
        <v>0.15919411203792189</v>
      </c>
      <c r="AN97" s="7">
        <f t="shared" ref="AN97:BG97" si="29">LOG10(AN87)-$A97</f>
        <v>0.19506836866650135</v>
      </c>
      <c r="AO97" s="7">
        <f t="shared" si="29"/>
        <v>0.18835234077913521</v>
      </c>
      <c r="AP97" s="7">
        <f t="shared" si="29"/>
        <v>0.18267520788744473</v>
      </c>
      <c r="AQ97" s="7">
        <f t="shared" si="29"/>
        <v>0.21884166292703555</v>
      </c>
      <c r="AR97" s="7">
        <f t="shared" si="29"/>
        <v>0.23128054132094622</v>
      </c>
      <c r="AS97" s="7">
        <f t="shared" si="29"/>
        <v>0.18267520788744473</v>
      </c>
      <c r="AT97" s="7">
        <f t="shared" si="29"/>
        <v>0.18267520788744473</v>
      </c>
      <c r="AU97" s="7">
        <f t="shared" si="29"/>
        <v>0.17226552088568048</v>
      </c>
      <c r="AV97" s="7">
        <f t="shared" si="29"/>
        <v>0.18267520788744473</v>
      </c>
      <c r="AW97" s="7">
        <f t="shared" si="29"/>
        <v>0.1710933353376296</v>
      </c>
      <c r="AX97" s="7">
        <f t="shared" si="29"/>
        <v>0.18267520788744473</v>
      </c>
      <c r="AY97" s="7">
        <f t="shared" si="29"/>
        <v>0.2049516025985969</v>
      </c>
      <c r="AZ97" s="7">
        <f t="shared" si="29"/>
        <v>0.21034663448530311</v>
      </c>
      <c r="BA97" s="7">
        <f t="shared" si="29"/>
        <v>0.2049516025985969</v>
      </c>
      <c r="BB97" s="7">
        <f t="shared" si="29"/>
        <v>0.22614090166853518</v>
      </c>
      <c r="BC97" s="7">
        <f t="shared" si="29"/>
        <v>0.2049516025985969</v>
      </c>
      <c r="BD97" s="7">
        <f t="shared" si="29"/>
        <v>0.2049516025985969</v>
      </c>
      <c r="BE97" s="7"/>
      <c r="BF97" s="7">
        <f t="shared" si="29"/>
        <v>0.15919411203792189</v>
      </c>
      <c r="BG97" s="7">
        <f t="shared" si="29"/>
        <v>0.1710933353376296</v>
      </c>
    </row>
    <row r="98" spans="1:59">
      <c r="A98" s="30">
        <v>1.6162699739411468</v>
      </c>
      <c r="B98" s="4">
        <v>4</v>
      </c>
      <c r="C98" s="7">
        <f t="shared" ref="C98:AM98" si="30">LOG10(C88)-$A98</f>
        <v>0.16188127644249684</v>
      </c>
      <c r="D98" s="7">
        <f t="shared" si="30"/>
        <v>0.16548540071132201</v>
      </c>
      <c r="E98" s="7">
        <f t="shared" si="30"/>
        <v>0.15088589214103365</v>
      </c>
      <c r="F98" s="7">
        <f t="shared" si="30"/>
        <v>0.16188127644249684</v>
      </c>
      <c r="G98" s="7">
        <f t="shared" si="30"/>
        <v>0.15458203770099743</v>
      </c>
      <c r="H98" s="7">
        <f t="shared" si="30"/>
        <v>0.15088589214103365</v>
      </c>
      <c r="I98" s="7">
        <f t="shared" si="30"/>
        <v>0.16905986106962034</v>
      </c>
      <c r="J98" s="7">
        <f t="shared" si="30"/>
        <v>0.13191805306505366</v>
      </c>
      <c r="K98" s="7">
        <f t="shared" si="30"/>
        <v>0.15458203770099743</v>
      </c>
      <c r="L98" s="7">
        <f t="shared" si="30"/>
        <v>0.16905986106962034</v>
      </c>
      <c r="M98" s="7">
        <f t="shared" si="30"/>
        <v>0.17612171555710709</v>
      </c>
      <c r="N98" s="7">
        <f t="shared" si="30"/>
        <v>0.16548540071132201</v>
      </c>
      <c r="O98" s="7">
        <f t="shared" si="30"/>
        <v>0.16188127644249684</v>
      </c>
      <c r="P98" s="7">
        <f t="shared" si="30"/>
        <v>0.12409271555309709</v>
      </c>
      <c r="Q98" s="7">
        <f t="shared" si="30"/>
        <v>0.17612171555710709</v>
      </c>
      <c r="R98" s="7">
        <f t="shared" si="30"/>
        <v>0.17612171555710709</v>
      </c>
      <c r="S98" s="7">
        <f t="shared" si="30"/>
        <v>0.14865301070874182</v>
      </c>
      <c r="T98" s="7">
        <f t="shared" si="30"/>
        <v>0.15088589214103365</v>
      </c>
      <c r="U98" s="7">
        <f t="shared" si="30"/>
        <v>0.14790615844918387</v>
      </c>
      <c r="V98" s="7">
        <f t="shared" si="30"/>
        <v>0.16188127644249684</v>
      </c>
      <c r="W98" s="7">
        <f t="shared" si="30"/>
        <v>0.15458203770099743</v>
      </c>
      <c r="X98" s="7">
        <f t="shared" si="30"/>
        <v>0.15458203770099743</v>
      </c>
      <c r="Y98" s="7">
        <f t="shared" si="30"/>
        <v>0.11612378588182182</v>
      </c>
      <c r="Z98" s="7">
        <f t="shared" si="30"/>
        <v>0.17612171555710709</v>
      </c>
      <c r="AA98" s="7">
        <f t="shared" si="30"/>
        <v>0.18991000004274028</v>
      </c>
      <c r="AB98" s="7">
        <f t="shared" si="30"/>
        <v>0.17612171555710709</v>
      </c>
      <c r="AC98" s="7">
        <f t="shared" si="30"/>
        <v>0.16905986106962034</v>
      </c>
      <c r="AD98" s="7">
        <f t="shared" si="30"/>
        <v>0.16905986106962034</v>
      </c>
      <c r="AE98" s="7">
        <f t="shared" si="30"/>
        <v>0.17260514183427</v>
      </c>
      <c r="AF98" s="7">
        <f t="shared" si="30"/>
        <v>0.17612171555710709</v>
      </c>
      <c r="AG98" s="7">
        <f t="shared" si="30"/>
        <v>0.17260514183427</v>
      </c>
      <c r="AH98" s="7">
        <f t="shared" si="30"/>
        <v>0.19664338270170867</v>
      </c>
      <c r="AI98" s="7">
        <f t="shared" si="30"/>
        <v>0.14715801962179054</v>
      </c>
      <c r="AJ98" s="7">
        <f t="shared" si="30"/>
        <v>0.18991000004274028</v>
      </c>
      <c r="AK98" s="7">
        <f t="shared" si="30"/>
        <v>0.16188127644249684</v>
      </c>
      <c r="AL98" s="7">
        <f t="shared" si="30"/>
        <v>0.16905986106962034</v>
      </c>
      <c r="AM98" s="7">
        <f t="shared" si="30"/>
        <v>0.13191805306505366</v>
      </c>
      <c r="AN98" s="7">
        <f t="shared" ref="AN98:BG98" si="31">LOG10(AN88)-$A98</f>
        <v>0.17612171555710709</v>
      </c>
      <c r="AO98" s="7">
        <f t="shared" si="31"/>
        <v>0.16905986106962034</v>
      </c>
      <c r="AP98" s="7">
        <f t="shared" si="31"/>
        <v>0.18991000004274028</v>
      </c>
      <c r="AQ98" s="7">
        <f t="shared" si="31"/>
        <v>0.18307057551243489</v>
      </c>
      <c r="AR98" s="7"/>
      <c r="AS98" s="7">
        <f t="shared" si="31"/>
        <v>0.13191805306505366</v>
      </c>
      <c r="AT98" s="7">
        <f t="shared" si="31"/>
        <v>0.13960488173134467</v>
      </c>
      <c r="AU98" s="7">
        <f t="shared" si="31"/>
        <v>0.14565786447938223</v>
      </c>
      <c r="AV98" s="7">
        <f t="shared" si="31"/>
        <v>0.15458203770099743</v>
      </c>
      <c r="AW98" s="7">
        <f t="shared" si="31"/>
        <v>0.15458203770099743</v>
      </c>
      <c r="AX98" s="7">
        <f t="shared" si="31"/>
        <v>0.16188127644249684</v>
      </c>
      <c r="AY98" s="7">
        <f t="shared" si="31"/>
        <v>0.14790615844918387</v>
      </c>
      <c r="AZ98" s="7">
        <f t="shared" si="31"/>
        <v>0.16905986106962034</v>
      </c>
      <c r="BA98" s="7"/>
      <c r="BB98" s="7">
        <f t="shared" si="31"/>
        <v>0.18991000004274028</v>
      </c>
      <c r="BC98" s="7">
        <f t="shared" si="31"/>
        <v>0.16548540071132201</v>
      </c>
      <c r="BD98" s="7">
        <f t="shared" si="31"/>
        <v>0.16188127644249684</v>
      </c>
      <c r="BE98" s="7"/>
      <c r="BF98" s="7">
        <f t="shared" si="31"/>
        <v>0.13577847387829167</v>
      </c>
      <c r="BG98" s="7">
        <f t="shared" si="31"/>
        <v>0.13960488173134467</v>
      </c>
    </row>
    <row r="99" spans="1:59">
      <c r="A99" s="30">
        <v>1.4928818020782022</v>
      </c>
      <c r="B99" s="4">
        <v>5</v>
      </c>
      <c r="C99" s="7">
        <f t="shared" ref="C99:N99" si="32">LOG10(C89)-$A99</f>
        <v>0.11990205464153325</v>
      </c>
      <c r="D99" s="7">
        <f t="shared" si="32"/>
        <v>0.14058665350138422</v>
      </c>
      <c r="E99" s="7">
        <f t="shared" si="32"/>
        <v>8.6901794538607913E-2</v>
      </c>
      <c r="F99" s="7">
        <f t="shared" si="32"/>
        <v>0.1355071279721094</v>
      </c>
      <c r="G99" s="7">
        <f t="shared" si="32"/>
        <v>0.14058665350138422</v>
      </c>
      <c r="H99" s="7">
        <f t="shared" si="32"/>
        <v>0.13036748831969835</v>
      </c>
      <c r="I99" s="7">
        <f t="shared" si="32"/>
        <v>0.14058665350138422</v>
      </c>
      <c r="J99" s="7">
        <f t="shared" si="32"/>
        <v>0.10917818924976008</v>
      </c>
      <c r="K99" s="7">
        <f t="shared" si="32"/>
        <v>0.14159546808252932</v>
      </c>
      <c r="L99" s="7">
        <f t="shared" si="32"/>
        <v>0.12516629463389051</v>
      </c>
      <c r="M99" s="7">
        <f t="shared" si="32"/>
        <v>0.13036748831969835</v>
      </c>
      <c r="N99" s="7">
        <f t="shared" si="32"/>
        <v>0.14058665350138422</v>
      </c>
      <c r="O99" s="7"/>
      <c r="P99" s="7">
        <f t="shared" ref="P99:AM99" si="33">LOG10(P89)-$A99</f>
        <v>0.10917818924976008</v>
      </c>
      <c r="Q99" s="7">
        <f t="shared" si="33"/>
        <v>9.8182804948296898E-2</v>
      </c>
      <c r="R99" s="7">
        <f t="shared" si="33"/>
        <v>0.14560745487643523</v>
      </c>
      <c r="S99" s="7">
        <f t="shared" si="33"/>
        <v>0.11990205464153325</v>
      </c>
      <c r="T99" s="7">
        <f t="shared" si="33"/>
        <v>0.12516629463389051</v>
      </c>
      <c r="U99" s="7">
        <f t="shared" si="33"/>
        <v>0.13036748831969835</v>
      </c>
      <c r="V99" s="7">
        <f t="shared" si="33"/>
        <v>0.13036748831969835</v>
      </c>
      <c r="W99" s="7">
        <f t="shared" si="33"/>
        <v>0.11349956303240272</v>
      </c>
      <c r="X99" s="7">
        <f t="shared" si="33"/>
        <v>0.11990205464153325</v>
      </c>
      <c r="Y99" s="7">
        <f t="shared" si="33"/>
        <v>7.5319921988792782E-2</v>
      </c>
      <c r="Z99" s="7">
        <f t="shared" si="33"/>
        <v>0.14360609427516313</v>
      </c>
      <c r="AA99" s="7">
        <f t="shared" si="33"/>
        <v>0.14159546808252932</v>
      </c>
      <c r="AB99" s="7">
        <f t="shared" si="33"/>
        <v>0.1355071279721094</v>
      </c>
      <c r="AC99" s="7">
        <f t="shared" si="33"/>
        <v>0.14058665350138422</v>
      </c>
      <c r="AD99" s="7">
        <f t="shared" si="33"/>
        <v>0.16033071169714153</v>
      </c>
      <c r="AE99" s="7">
        <f t="shared" si="33"/>
        <v>0.15057087440798522</v>
      </c>
      <c r="AF99" s="7">
        <f t="shared" si="33"/>
        <v>0.16033071169714153</v>
      </c>
      <c r="AG99" s="7">
        <f t="shared" si="33"/>
        <v>0.14560745487643523</v>
      </c>
      <c r="AH99" s="7">
        <f t="shared" si="33"/>
        <v>0.15057087440798522</v>
      </c>
      <c r="AI99" s="7">
        <f t="shared" si="33"/>
        <v>0.10917818924976008</v>
      </c>
      <c r="AJ99" s="7">
        <f t="shared" si="33"/>
        <v>0.15057087440798522</v>
      </c>
      <c r="AK99" s="7">
        <f t="shared" si="33"/>
        <v>0.14058665350138422</v>
      </c>
      <c r="AL99" s="7">
        <f t="shared" si="33"/>
        <v>0.14560745487643523</v>
      </c>
      <c r="AM99" s="7">
        <f t="shared" si="33"/>
        <v>0.11990205464153325</v>
      </c>
      <c r="AN99" s="7">
        <f t="shared" ref="AN99:BG99" si="34">LOG10(AN89)-$A99</f>
        <v>0.11990205464153325</v>
      </c>
      <c r="AO99" s="7">
        <f t="shared" si="34"/>
        <v>0.10917818924976008</v>
      </c>
      <c r="AP99" s="7">
        <f t="shared" si="34"/>
        <v>0.14058665350138422</v>
      </c>
      <c r="AQ99" s="7"/>
      <c r="AR99" s="7">
        <f t="shared" si="34"/>
        <v>0.16033071169714153</v>
      </c>
      <c r="AS99" s="7">
        <f t="shared" si="34"/>
        <v>0.11457322113646629</v>
      </c>
      <c r="AT99" s="7">
        <f t="shared" si="34"/>
        <v>0.13036748831969835</v>
      </c>
      <c r="AU99" s="7">
        <f t="shared" si="34"/>
        <v>0.12725425289555536</v>
      </c>
      <c r="AV99" s="7">
        <f t="shared" si="34"/>
        <v>0.10917818924976008</v>
      </c>
      <c r="AW99" s="7">
        <f t="shared" si="34"/>
        <v>0.11990205464153325</v>
      </c>
      <c r="AX99" s="7">
        <f t="shared" si="34"/>
        <v>0.11990205464153325</v>
      </c>
      <c r="AY99" s="7">
        <f t="shared" si="34"/>
        <v>0.1355071279721094</v>
      </c>
      <c r="AZ99" s="7">
        <f t="shared" si="34"/>
        <v>0.10917818924976008</v>
      </c>
      <c r="BA99" s="7"/>
      <c r="BB99" s="7">
        <f t="shared" si="34"/>
        <v>0.13036748831969835</v>
      </c>
      <c r="BC99" s="7">
        <f t="shared" si="34"/>
        <v>0.11990205464153325</v>
      </c>
      <c r="BD99" s="7">
        <f t="shared" si="34"/>
        <v>0.13140029375746609</v>
      </c>
      <c r="BE99" s="7"/>
      <c r="BF99" s="7">
        <f t="shared" si="34"/>
        <v>0.11457322113646629</v>
      </c>
      <c r="BG99" s="7">
        <f t="shared" si="34"/>
        <v>8.6901794538607913E-2</v>
      </c>
    </row>
    <row r="100" spans="1:59">
      <c r="A100" s="30">
        <v>1.5662231580849071</v>
      </c>
      <c r="B100" s="4">
        <v>6</v>
      </c>
      <c r="C100" s="7">
        <f>LOG10(C90)-$A100</f>
        <v>0.11501807929068009</v>
      </c>
      <c r="D100" s="7"/>
      <c r="E100" s="7">
        <f t="shared" ref="E100:O100" si="35">LOG10(E90)-$A100</f>
        <v>0.1012297948050469</v>
      </c>
      <c r="F100" s="7">
        <f t="shared" si="35"/>
        <v>0.12397292194360654</v>
      </c>
      <c r="G100" s="7">
        <f t="shared" si="35"/>
        <v>9.9357832933046009E-2</v>
      </c>
      <c r="H100" s="7">
        <f t="shared" si="35"/>
        <v>0.10587469985081044</v>
      </c>
      <c r="I100" s="7">
        <f t="shared" si="35"/>
        <v>0.11951858051735664</v>
      </c>
      <c r="J100" s="7">
        <f t="shared" si="35"/>
        <v>0.10587469985081044</v>
      </c>
      <c r="K100" s="7">
        <f t="shared" si="35"/>
        <v>0.11501807929068009</v>
      </c>
      <c r="L100" s="7">
        <f t="shared" si="35"/>
        <v>0.11501807929068009</v>
      </c>
      <c r="M100" s="7">
        <f t="shared" si="35"/>
        <v>0.14134701801302918</v>
      </c>
      <c r="N100" s="7">
        <f t="shared" si="35"/>
        <v>0.11501807929068009</v>
      </c>
      <c r="O100" s="7">
        <f t="shared" si="35"/>
        <v>0.14134701801302918</v>
      </c>
      <c r="P100" s="7">
        <f t="shared" ref="P100:AM100" si="36">LOG10(P90)-$A100</f>
        <v>9.6534673596667009E-2</v>
      </c>
      <c r="Q100" s="7">
        <f t="shared" si="36"/>
        <v>0.12838204084866156</v>
      </c>
      <c r="R100" s="7">
        <f t="shared" si="36"/>
        <v>0.13448055906011236</v>
      </c>
      <c r="S100" s="7">
        <f t="shared" si="36"/>
        <v>9.6534673596667009E-2</v>
      </c>
      <c r="T100" s="7">
        <f t="shared" si="36"/>
        <v>0.13274684625111166</v>
      </c>
      <c r="U100" s="7">
        <f t="shared" si="36"/>
        <v>0.13274684625111166</v>
      </c>
      <c r="V100" s="7">
        <f t="shared" si="36"/>
        <v>0.10587469985081044</v>
      </c>
      <c r="W100" s="7">
        <f t="shared" si="36"/>
        <v>0.11501807929068009</v>
      </c>
      <c r="X100" s="7">
        <f t="shared" si="36"/>
        <v>0.11951858051735664</v>
      </c>
      <c r="Y100" s="7">
        <f t="shared" si="36"/>
        <v>8.6989355690436643E-2</v>
      </c>
      <c r="Z100" s="7">
        <f t="shared" si="36"/>
        <v>0.12397292194360654</v>
      </c>
      <c r="AA100" s="7">
        <f t="shared" si="36"/>
        <v>0.13448055906011236</v>
      </c>
      <c r="AB100" s="7">
        <f t="shared" si="36"/>
        <v>0.14134701801302918</v>
      </c>
      <c r="AC100" s="7">
        <f t="shared" si="36"/>
        <v>0.12397292194360654</v>
      </c>
      <c r="AD100" s="7">
        <f t="shared" si="36"/>
        <v>0.13274684625111166</v>
      </c>
      <c r="AE100" s="7">
        <f t="shared" si="36"/>
        <v>0.12838204084866156</v>
      </c>
      <c r="AF100" s="7">
        <f t="shared" si="36"/>
        <v>0.14134701801302918</v>
      </c>
      <c r="AG100" s="7">
        <f t="shared" si="36"/>
        <v>0.14978018554989214</v>
      </c>
      <c r="AH100" s="7">
        <f t="shared" si="36"/>
        <v>0.16213062393632138</v>
      </c>
      <c r="AI100" s="7">
        <f t="shared" si="36"/>
        <v>0.1370682200337543</v>
      </c>
      <c r="AJ100" s="7">
        <f t="shared" si="36"/>
        <v>0.14978018554989214</v>
      </c>
      <c r="AK100" s="7">
        <f t="shared" si="36"/>
        <v>0.13274684625111166</v>
      </c>
      <c r="AL100" s="7">
        <f t="shared" si="36"/>
        <v>0.14304680289092375</v>
      </c>
      <c r="AM100" s="7">
        <f t="shared" si="36"/>
        <v>0.10587469985081044</v>
      </c>
      <c r="AN100" s="7">
        <f t="shared" ref="AN100:BG100" si="37">LOG10(AN90)-$A100</f>
        <v>0.11501807929068009</v>
      </c>
      <c r="AO100" s="7">
        <f t="shared" si="37"/>
        <v>0.13274684625111166</v>
      </c>
      <c r="AP100" s="7">
        <f t="shared" si="37"/>
        <v>0.13878480124842896</v>
      </c>
      <c r="AQ100" s="7">
        <f t="shared" si="37"/>
        <v>0.1741395314093368</v>
      </c>
      <c r="AR100" s="7">
        <f t="shared" si="37"/>
        <v>0.16617060173806153</v>
      </c>
      <c r="AS100" s="7">
        <f t="shared" si="37"/>
        <v>0.10679774904398909</v>
      </c>
      <c r="AT100" s="7">
        <f t="shared" si="37"/>
        <v>0.12397292194360654</v>
      </c>
      <c r="AU100" s="7">
        <f t="shared" si="37"/>
        <v>0.11592191828892462</v>
      </c>
      <c r="AV100" s="7">
        <f t="shared" si="37"/>
        <v>0.11501807929068009</v>
      </c>
      <c r="AW100" s="7">
        <f t="shared" si="37"/>
        <v>0.12397292194360654</v>
      </c>
      <c r="AX100" s="7">
        <f t="shared" si="37"/>
        <v>0.13274684625111166</v>
      </c>
      <c r="AY100" s="7">
        <f t="shared" si="37"/>
        <v>0.13274684625111166</v>
      </c>
      <c r="AZ100" s="7">
        <f t="shared" si="37"/>
        <v>0.15805271151588185</v>
      </c>
      <c r="BA100" s="7">
        <f t="shared" si="37"/>
        <v>0.14978018554989214</v>
      </c>
      <c r="BB100" s="7">
        <f t="shared" si="37"/>
        <v>0.16617060173806153</v>
      </c>
      <c r="BC100" s="7">
        <f t="shared" si="37"/>
        <v>0.13878480124842896</v>
      </c>
      <c r="BD100" s="7">
        <f t="shared" si="37"/>
        <v>0.13274684625111166</v>
      </c>
      <c r="BE100" s="7">
        <f t="shared" si="37"/>
        <v>0.11951858051735664</v>
      </c>
      <c r="BF100" s="7">
        <f t="shared" si="37"/>
        <v>0.10587469985081044</v>
      </c>
      <c r="BG100" s="7">
        <f t="shared" si="37"/>
        <v>9.6534673596667009E-2</v>
      </c>
    </row>
    <row r="101" spans="1:59">
      <c r="A101" s="30">
        <v>1.5495605500297607</v>
      </c>
      <c r="B101" s="4">
        <v>14</v>
      </c>
      <c r="C101" s="7">
        <f>LOG10(C91)-$A101</f>
        <v>0.10845084662735172</v>
      </c>
      <c r="D101" s="7"/>
      <c r="E101" s="7">
        <f t="shared" ref="E101:O101" si="38">LOG10(E91)-$A101</f>
        <v>0.11319728165181342</v>
      </c>
      <c r="F101" s="7">
        <f t="shared" si="38"/>
        <v>0.12253730790595685</v>
      </c>
      <c r="G101" s="7">
        <f t="shared" si="38"/>
        <v>0.11319728165181342</v>
      </c>
      <c r="H101" s="7">
        <f t="shared" si="38"/>
        <v>0.10461599184819992</v>
      </c>
      <c r="I101" s="7">
        <f t="shared" si="38"/>
        <v>0.14240455273759967</v>
      </c>
      <c r="J101" s="7">
        <f t="shared" si="38"/>
        <v>0.12253730790595685</v>
      </c>
      <c r="K101" s="7">
        <f t="shared" si="38"/>
        <v>0.11319728165181342</v>
      </c>
      <c r="L101" s="7">
        <f t="shared" si="38"/>
        <v>0.10557788478162156</v>
      </c>
      <c r="M101" s="7">
        <f t="shared" si="38"/>
        <v>0.10365196374558305</v>
      </c>
      <c r="N101" s="7">
        <f t="shared" si="38"/>
        <v>0.11789240286019331</v>
      </c>
      <c r="O101" s="7">
        <f t="shared" si="38"/>
        <v>0.1271330595951059</v>
      </c>
      <c r="P101" s="7">
        <f t="shared" ref="P101:AM101" si="39">LOG10(P91)-$A101</f>
        <v>8.8928706924876755E-2</v>
      </c>
      <c r="Q101" s="7">
        <f t="shared" si="39"/>
        <v>0.1316806873458265</v>
      </c>
      <c r="R101" s="7">
        <f t="shared" si="39"/>
        <v>0.14063552999875295</v>
      </c>
      <c r="S101" s="7">
        <f t="shared" si="39"/>
        <v>0.10365196374558305</v>
      </c>
      <c r="T101" s="7">
        <f t="shared" si="39"/>
        <v>0.11319728165181342</v>
      </c>
      <c r="U101" s="7">
        <f t="shared" si="39"/>
        <v>0.1271330595951059</v>
      </c>
      <c r="V101" s="7">
        <f t="shared" si="39"/>
        <v>0.10365196374558305</v>
      </c>
      <c r="W101" s="7">
        <f t="shared" si="39"/>
        <v>0.10365196374558305</v>
      </c>
      <c r="X101" s="7">
        <f t="shared" si="39"/>
        <v>0.11789240286019331</v>
      </c>
      <c r="Y101" s="7">
        <f t="shared" si="39"/>
        <v>9.4878039438077932E-2</v>
      </c>
      <c r="Z101" s="7">
        <f t="shared" si="39"/>
        <v>0.11319728165181342</v>
      </c>
      <c r="AA101" s="7">
        <f t="shared" si="39"/>
        <v>0.14766879272995692</v>
      </c>
      <c r="AB101" s="7">
        <f t="shared" si="39"/>
        <v>0.1316806873458265</v>
      </c>
      <c r="AC101" s="7">
        <f t="shared" si="39"/>
        <v>0.11319728165181342</v>
      </c>
      <c r="AD101" s="7">
        <f t="shared" si="39"/>
        <v>0.1316806873458265</v>
      </c>
      <c r="AE101" s="7">
        <f t="shared" si="39"/>
        <v>0.11319728165181342</v>
      </c>
      <c r="AF101" s="7">
        <f t="shared" si="39"/>
        <v>0.14940945430625807</v>
      </c>
      <c r="AG101" s="7">
        <f t="shared" si="39"/>
        <v>0.11319728165181342</v>
      </c>
      <c r="AH101" s="7">
        <f t="shared" si="39"/>
        <v>0.15373082808890071</v>
      </c>
      <c r="AI101" s="7">
        <f t="shared" si="39"/>
        <v>0.11319728165181342</v>
      </c>
      <c r="AJ101" s="7">
        <f t="shared" si="39"/>
        <v>0.14063552999875295</v>
      </c>
      <c r="AK101" s="7">
        <f t="shared" si="39"/>
        <v>0.12438144860432709</v>
      </c>
      <c r="AL101" s="7">
        <f t="shared" si="39"/>
        <v>0.14152094209320776</v>
      </c>
      <c r="AM101" s="7">
        <f t="shared" si="39"/>
        <v>8.3907905549825745E-2</v>
      </c>
      <c r="AN101" s="7">
        <f t="shared" ref="AN101:BG101" si="40">LOG10(AN91)-$A101</f>
        <v>0.10365196374558305</v>
      </c>
      <c r="AO101" s="7">
        <f t="shared" si="40"/>
        <v>0.1316806873458265</v>
      </c>
      <c r="AP101" s="7">
        <f t="shared" si="40"/>
        <v>0.14940945430625807</v>
      </c>
      <c r="AQ101" s="7">
        <f t="shared" si="40"/>
        <v>0.17059875337619612</v>
      </c>
      <c r="AR101" s="7">
        <f t="shared" si="40"/>
        <v>0.15373082808890071</v>
      </c>
      <c r="AS101" s="7">
        <f t="shared" si="40"/>
        <v>0.14063552999875295</v>
      </c>
      <c r="AT101" s="7">
        <f t="shared" si="40"/>
        <v>0.11789240286019331</v>
      </c>
      <c r="AU101" s="7">
        <f t="shared" si="40"/>
        <v>0.10940429263467433</v>
      </c>
      <c r="AV101" s="7">
        <f t="shared" si="40"/>
        <v>9.879946095117087E-2</v>
      </c>
      <c r="AW101" s="7">
        <f t="shared" si="40"/>
        <v>0.10845084662735172</v>
      </c>
      <c r="AX101" s="7">
        <f t="shared" si="40"/>
        <v>0.12253730790595685</v>
      </c>
      <c r="AY101" s="7">
        <f t="shared" si="40"/>
        <v>0.12253730790595685</v>
      </c>
      <c r="AZ101" s="7">
        <f t="shared" si="40"/>
        <v>0.14152094209320776</v>
      </c>
      <c r="BA101" s="7">
        <f t="shared" si="40"/>
        <v>0.14940945430625807</v>
      </c>
      <c r="BB101" s="7">
        <f t="shared" si="40"/>
        <v>0.1316806873458265</v>
      </c>
      <c r="BC101" s="7">
        <f t="shared" si="40"/>
        <v>0.11319728165181342</v>
      </c>
      <c r="BD101" s="7">
        <f t="shared" si="40"/>
        <v>0.1271330595951059</v>
      </c>
      <c r="BE101" s="7">
        <f t="shared" si="40"/>
        <v>0.1271330595951059</v>
      </c>
      <c r="BF101" s="7">
        <f t="shared" si="40"/>
        <v>0.10365196374558305</v>
      </c>
      <c r="BG101" s="7">
        <f t="shared" si="40"/>
        <v>0.10365196374558305</v>
      </c>
    </row>
    <row r="102" spans="1:59">
      <c r="A102" s="30">
        <v>1.7628149199238163</v>
      </c>
      <c r="B102" s="4">
        <v>10</v>
      </c>
      <c r="C102" s="7">
        <f>LOG10(C92)-$A102</f>
        <v>5.6729015618052436E-2</v>
      </c>
      <c r="D102" s="7">
        <f>LOG10(D92)-$A102</f>
        <v>8.2283120090440587E-2</v>
      </c>
      <c r="E102" s="7">
        <f t="shared" ref="E102:O102" si="41">LOG10(E92)-$A102</f>
        <v>6.3259882777010112E-2</v>
      </c>
      <c r="F102" s="7">
        <f t="shared" si="41"/>
        <v>7.6034170813438884E-2</v>
      </c>
      <c r="G102" s="7">
        <f t="shared" si="41"/>
        <v>4.336505406007074E-2</v>
      </c>
      <c r="H102" s="7">
        <f t="shared" si="41"/>
        <v>5.009843671903913E-2</v>
      </c>
      <c r="I102" s="7">
        <f t="shared" si="41"/>
        <v>5.6729015618052436E-2</v>
      </c>
      <c r="J102" s="7">
        <f t="shared" si="41"/>
        <v>4.336505406007074E-2</v>
      </c>
      <c r="K102" s="7">
        <f t="shared" si="41"/>
        <v>2.9576769574437556E-2</v>
      </c>
      <c r="L102" s="7">
        <f t="shared" si="41"/>
        <v>3.6525629529765347E-2</v>
      </c>
      <c r="M102" s="7">
        <f t="shared" si="41"/>
        <v>6.1307363912099788E-4</v>
      </c>
      <c r="N102" s="7">
        <f t="shared" si="41"/>
        <v>2.2514915086950804E-2</v>
      </c>
      <c r="O102" s="7">
        <f t="shared" si="41"/>
        <v>4.336505406007074E-2</v>
      </c>
      <c r="P102" s="7">
        <f t="shared" ref="P102:AM102" si="42">LOG10(P92)-$A102</f>
        <v>3.6525629529765347E-2</v>
      </c>
      <c r="Q102" s="7">
        <f t="shared" si="42"/>
        <v>4.336505406007074E-2</v>
      </c>
      <c r="R102" s="7">
        <f t="shared" si="42"/>
        <v>2.9576769574437556E-2</v>
      </c>
      <c r="S102" s="7">
        <f t="shared" si="42"/>
        <v>2.9576769574437556E-2</v>
      </c>
      <c r="T102" s="7">
        <f t="shared" si="42"/>
        <v>5.009843671903913E-2</v>
      </c>
      <c r="U102" s="7">
        <f t="shared" si="42"/>
        <v>5.009843671903913E-2</v>
      </c>
      <c r="V102" s="7">
        <f t="shared" si="42"/>
        <v>8.0370917183278934E-3</v>
      </c>
      <c r="W102" s="7">
        <f t="shared" si="42"/>
        <v>2.9576769574437556E-2</v>
      </c>
      <c r="X102" s="7">
        <f t="shared" si="42"/>
        <v>4.336505406007074E-2</v>
      </c>
      <c r="Y102" s="7">
        <f t="shared" si="42"/>
        <v>8.0370917183278934E-3</v>
      </c>
      <c r="Z102" s="7">
        <f t="shared" si="42"/>
        <v>2.9576769574437556E-2</v>
      </c>
      <c r="AA102" s="7">
        <f t="shared" si="42"/>
        <v>6.9693992782420056E-2</v>
      </c>
      <c r="AB102" s="7">
        <f t="shared" si="42"/>
        <v>5.6729015618052436E-2</v>
      </c>
      <c r="AC102" s="7">
        <f t="shared" si="42"/>
        <v>5.009843671903913E-2</v>
      </c>
      <c r="AD102" s="7">
        <f t="shared" si="42"/>
        <v>3.6525629529765347E-2</v>
      </c>
      <c r="AE102" s="7">
        <f t="shared" si="42"/>
        <v>5.009843671903913E-2</v>
      </c>
      <c r="AF102" s="7">
        <f t="shared" si="42"/>
        <v>6.1307363912099788E-4</v>
      </c>
      <c r="AG102" s="7">
        <f t="shared" si="42"/>
        <v>4.336505406007074E-2</v>
      </c>
      <c r="AH102" s="7">
        <f t="shared" si="42"/>
        <v>6.3259882777010112E-2</v>
      </c>
      <c r="AI102" s="7">
        <f t="shared" si="42"/>
        <v>1.5336330459827296E-2</v>
      </c>
      <c r="AJ102" s="7">
        <f t="shared" si="42"/>
        <v>5.009843671903913E-2</v>
      </c>
      <c r="AK102" s="7">
        <f t="shared" si="42"/>
        <v>8.0370917183278934E-3</v>
      </c>
      <c r="AL102" s="7">
        <f t="shared" si="42"/>
        <v>4.336505406007074E-2</v>
      </c>
      <c r="AM102" s="7">
        <f t="shared" si="42"/>
        <v>3.6525629529765347E-2</v>
      </c>
      <c r="AN102" s="7">
        <f t="shared" ref="AN102:BG102" si="43">LOG10(AN92)-$A102</f>
        <v>2.2514915086950804E-2</v>
      </c>
      <c r="AO102" s="7">
        <f t="shared" si="43"/>
        <v>6.9693992782420056E-2</v>
      </c>
      <c r="AP102" s="7">
        <f t="shared" si="43"/>
        <v>1.5336330459827296E-2</v>
      </c>
      <c r="AQ102" s="7">
        <f t="shared" si="43"/>
        <v>9.4517576507452183E-2</v>
      </c>
      <c r="AR102" s="7">
        <f t="shared" si="43"/>
        <v>7.6034170813438884E-2</v>
      </c>
      <c r="AS102" s="7">
        <f t="shared" si="43"/>
        <v>6.1307363912099788E-4</v>
      </c>
      <c r="AT102" s="7">
        <f t="shared" si="43"/>
        <v>1.5336330459827296E-2</v>
      </c>
      <c r="AU102" s="7">
        <f t="shared" si="43"/>
        <v>2.2514915086950804E-2</v>
      </c>
      <c r="AV102" s="7">
        <f t="shared" si="43"/>
        <v>2.9576769574437556E-2</v>
      </c>
      <c r="AW102" s="7">
        <f t="shared" si="43"/>
        <v>6.1307363912099788E-4</v>
      </c>
      <c r="AX102" s="7">
        <f t="shared" si="43"/>
        <v>3.6525629529765347E-2</v>
      </c>
      <c r="AY102" s="7">
        <f t="shared" si="43"/>
        <v>2.2514915086950804E-2</v>
      </c>
      <c r="AZ102" s="7">
        <f t="shared" si="43"/>
        <v>8.2283120090440587E-2</v>
      </c>
      <c r="BA102" s="7">
        <f t="shared" si="43"/>
        <v>4.336505406007074E-2</v>
      </c>
      <c r="BB102" s="7">
        <f t="shared" si="43"/>
        <v>8.8443428795258905E-2</v>
      </c>
      <c r="BC102" s="7">
        <f t="shared" si="43"/>
        <v>4.336505406007074E-2</v>
      </c>
      <c r="BD102" s="7">
        <f t="shared" si="43"/>
        <v>6.1307363912099788E-4</v>
      </c>
      <c r="BE102" s="7">
        <f t="shared" si="43"/>
        <v>2.9576769574437556E-2</v>
      </c>
      <c r="BF102" s="7">
        <f t="shared" si="43"/>
        <v>5.6729015618052436E-2</v>
      </c>
      <c r="BG102" s="7">
        <f t="shared" si="43"/>
        <v>8.0370917183278934E-3</v>
      </c>
    </row>
    <row r="103" spans="1:59">
      <c r="A103" s="30">
        <v>1.0401346410865795</v>
      </c>
      <c r="B103" s="4">
        <v>12</v>
      </c>
      <c r="C103" s="7">
        <f>LOG10(C93)-$A103</f>
        <v>0.17734930312732677</v>
      </c>
      <c r="D103" s="7">
        <f>LOG10(D93)-$A103</f>
        <v>0.17734930312732677</v>
      </c>
      <c r="E103" s="7">
        <f t="shared" ref="E103:O103" si="44">LOG10(E93)-$A103</f>
        <v>0.17734930312732677</v>
      </c>
      <c r="F103" s="7">
        <f t="shared" si="44"/>
        <v>0.19031428029169439</v>
      </c>
      <c r="G103" s="7">
        <f t="shared" si="44"/>
        <v>0.19031428029169439</v>
      </c>
      <c r="H103" s="7">
        <f t="shared" si="44"/>
        <v>0.20290340759971492</v>
      </c>
      <c r="I103" s="7">
        <f t="shared" si="44"/>
        <v>0.23861895986624937</v>
      </c>
      <c r="J103" s="7">
        <f t="shared" si="44"/>
        <v>0.26089535457740176</v>
      </c>
      <c r="K103" s="7">
        <f t="shared" si="44"/>
        <v>0.21513786401672652</v>
      </c>
      <c r="L103" s="7">
        <f t="shared" si="44"/>
        <v>0.21513786401672652</v>
      </c>
      <c r="M103" s="7">
        <f t="shared" si="44"/>
        <v>0.21513786401672652</v>
      </c>
      <c r="N103" s="7">
        <f t="shared" si="44"/>
        <v>0.1639853415693453</v>
      </c>
      <c r="O103" s="7">
        <f t="shared" si="44"/>
        <v>0.23861895986624937</v>
      </c>
      <c r="P103" s="7">
        <f t="shared" ref="P103:AM103" si="45">LOG10(P93)-$A103</f>
        <v>0.1639853415693453</v>
      </c>
      <c r="Q103" s="7">
        <f t="shared" si="45"/>
        <v>0.21513786401672652</v>
      </c>
      <c r="R103" s="7">
        <f t="shared" si="45"/>
        <v>0.26089535457740176</v>
      </c>
      <c r="S103" s="7">
        <f t="shared" si="45"/>
        <v>0.23861895986624937</v>
      </c>
      <c r="T103" s="7">
        <f t="shared" si="45"/>
        <v>0.21513786401672652</v>
      </c>
      <c r="U103" s="7">
        <f t="shared" si="45"/>
        <v>0.20290340759971492</v>
      </c>
      <c r="V103" s="7">
        <f t="shared" si="45"/>
        <v>0.26089535457740176</v>
      </c>
      <c r="W103" s="7">
        <f t="shared" si="45"/>
        <v>0.17734930312732677</v>
      </c>
      <c r="X103" s="7">
        <f t="shared" si="45"/>
        <v>0.17734930312732677</v>
      </c>
      <c r="Y103" s="7">
        <f t="shared" si="45"/>
        <v>0.13595661796910186</v>
      </c>
      <c r="Z103" s="7">
        <f t="shared" si="45"/>
        <v>0.21513786401672652</v>
      </c>
      <c r="AA103" s="7">
        <f t="shared" si="45"/>
        <v>0.19031428029169439</v>
      </c>
      <c r="AB103" s="7">
        <f t="shared" si="45"/>
        <v>0.19031428029169439</v>
      </c>
      <c r="AC103" s="7">
        <f t="shared" si="45"/>
        <v>0.23861895986624937</v>
      </c>
      <c r="AD103" s="7">
        <f t="shared" si="45"/>
        <v>0.23861895986624937</v>
      </c>
      <c r="AE103" s="7">
        <f t="shared" si="45"/>
        <v>0.1639853415693453</v>
      </c>
      <c r="AF103" s="7">
        <f t="shared" si="45"/>
        <v>0.20290340759971492</v>
      </c>
      <c r="AG103" s="7">
        <f t="shared" si="45"/>
        <v>0.23861895986624937</v>
      </c>
      <c r="AH103" s="7">
        <f t="shared" si="45"/>
        <v>0.26089535457740176</v>
      </c>
      <c r="AI103" s="7">
        <f t="shared" si="45"/>
        <v>0.26089535457740176</v>
      </c>
      <c r="AJ103" s="7">
        <f t="shared" si="45"/>
        <v>0.23861895986624937</v>
      </c>
      <c r="AK103" s="7">
        <f t="shared" si="45"/>
        <v>0.19031428029169439</v>
      </c>
      <c r="AL103" s="7">
        <f t="shared" si="45"/>
        <v>0.27161921996917471</v>
      </c>
      <c r="AM103" s="7">
        <f t="shared" si="45"/>
        <v>0.19031428029169439</v>
      </c>
      <c r="AN103" s="7">
        <f t="shared" ref="AN103:BG103" si="46">LOG10(AN93)-$A103</f>
        <v>0.19031428029169439</v>
      </c>
      <c r="AO103" s="7">
        <f t="shared" si="46"/>
        <v>0.1639853415693453</v>
      </c>
      <c r="AP103" s="7">
        <f t="shared" si="46"/>
        <v>0.20290340759971492</v>
      </c>
      <c r="AQ103" s="7">
        <f t="shared" si="46"/>
        <v>0.19031428029169439</v>
      </c>
      <c r="AR103" s="7">
        <f t="shared" si="46"/>
        <v>0.26089535457740176</v>
      </c>
      <c r="AS103" s="7">
        <f t="shared" si="46"/>
        <v>0.13884230620658999</v>
      </c>
      <c r="AT103" s="7">
        <f t="shared" si="46"/>
        <v>0.19031428029169439</v>
      </c>
      <c r="AU103" s="7">
        <f t="shared" si="46"/>
        <v>0.19031428029169439</v>
      </c>
      <c r="AV103" s="7">
        <f t="shared" si="46"/>
        <v>0.27161921996917471</v>
      </c>
      <c r="AW103" s="7">
        <f t="shared" si="46"/>
        <v>0.21513786401672652</v>
      </c>
      <c r="AX103" s="7">
        <f t="shared" si="46"/>
        <v>0.1639853415693453</v>
      </c>
      <c r="AY103" s="7">
        <f t="shared" si="46"/>
        <v>0.1639853415693453</v>
      </c>
      <c r="AZ103" s="7">
        <f t="shared" si="46"/>
        <v>0.21513786401672652</v>
      </c>
      <c r="BA103" s="7">
        <f t="shared" si="46"/>
        <v>0.28208465364733981</v>
      </c>
      <c r="BB103" s="7">
        <f t="shared" si="46"/>
        <v>0.26089535457740176</v>
      </c>
      <c r="BC103" s="7">
        <f t="shared" si="46"/>
        <v>0.1639853415693453</v>
      </c>
      <c r="BD103" s="7">
        <f t="shared" si="46"/>
        <v>0.20290340759971492</v>
      </c>
      <c r="BE103" s="7">
        <f t="shared" si="46"/>
        <v>0.23861895986624937</v>
      </c>
      <c r="BF103" s="7">
        <f t="shared" si="46"/>
        <v>0.1639853415693453</v>
      </c>
      <c r="BG103" s="7">
        <f t="shared" si="46"/>
        <v>0.19031428029169439</v>
      </c>
    </row>
    <row r="104" spans="1:59" s="2" customFormat="1">
      <c r="B104" s="2" t="s">
        <v>1</v>
      </c>
      <c r="C104" s="2" t="s">
        <v>2</v>
      </c>
      <c r="D104" s="2" t="s">
        <v>3</v>
      </c>
      <c r="E104" s="2" t="s">
        <v>4</v>
      </c>
      <c r="F104" s="2" t="s">
        <v>5</v>
      </c>
      <c r="G104" s="2" t="s">
        <v>6</v>
      </c>
      <c r="H104" s="2" t="s">
        <v>7</v>
      </c>
      <c r="J104" s="2" t="s">
        <v>51</v>
      </c>
      <c r="K104" s="2" t="s">
        <v>18</v>
      </c>
      <c r="L104" s="2" t="s">
        <v>19</v>
      </c>
      <c r="M104" s="4"/>
      <c r="AJ104" s="21"/>
    </row>
    <row r="105" spans="1:59">
      <c r="A105" s="5"/>
      <c r="B105" s="4">
        <v>7</v>
      </c>
      <c r="C105" s="3">
        <f t="shared" ref="C105:C113" si="47">COUNT(C85:BG85)</f>
        <v>57</v>
      </c>
      <c r="D105" s="5">
        <f t="shared" ref="D105:D113" si="48">AVERAGE(C85:BG85)</f>
        <v>56.122807017543863</v>
      </c>
      <c r="E105" s="5">
        <f t="shared" ref="E105:E113" si="49">MIN(C85:BG85)</f>
        <v>49</v>
      </c>
      <c r="F105" s="5">
        <f t="shared" ref="F105:F113" si="50">MAX(C85:BG85)</f>
        <v>64</v>
      </c>
      <c r="G105" s="6">
        <f t="shared" ref="G105:G113" si="51">STDEV(C85:BG85)</f>
        <v>3.2075256119598552</v>
      </c>
      <c r="H105" s="6">
        <f t="shared" ref="H105:H113" si="52">G105*100/D105</f>
        <v>5.7151909934889567</v>
      </c>
      <c r="I105" s="4">
        <v>7</v>
      </c>
      <c r="J105" s="7">
        <f t="shared" ref="J105:J113" si="53">LOG10(D105)-$A95</f>
        <v>5.497308847841742E-2</v>
      </c>
      <c r="K105" s="7">
        <f t="shared" ref="K105:K113" si="54">LOG10(E105)-$A95</f>
        <v>-3.9702159046846042E-3</v>
      </c>
      <c r="L105" s="7">
        <f t="shared" ref="L105:L113" si="55">LOG10(F105)-$A95</f>
        <v>0.11201367805068885</v>
      </c>
      <c r="M105" s="7"/>
      <c r="N105" s="7"/>
      <c r="O105" s="7"/>
      <c r="AJ105" s="20"/>
    </row>
    <row r="106" spans="1:59">
      <c r="B106" s="4">
        <v>1</v>
      </c>
      <c r="C106" s="3">
        <f t="shared" si="47"/>
        <v>57</v>
      </c>
      <c r="D106" s="5">
        <f t="shared" si="48"/>
        <v>90.417543859649115</v>
      </c>
      <c r="E106" s="5">
        <f t="shared" si="49"/>
        <v>82.2</v>
      </c>
      <c r="F106" s="5">
        <f t="shared" si="50"/>
        <v>99</v>
      </c>
      <c r="G106" s="6">
        <f t="shared" si="51"/>
        <v>3.7629833722259676</v>
      </c>
      <c r="H106" s="6">
        <f t="shared" si="52"/>
        <v>4.1617845515324641</v>
      </c>
      <c r="I106" s="4">
        <v>1</v>
      </c>
      <c r="J106" s="7">
        <f t="shared" si="53"/>
        <v>7.2245848060775719E-2</v>
      </c>
      <c r="K106" s="7">
        <f t="shared" si="54"/>
        <v>3.086496010105777E-2</v>
      </c>
      <c r="L106" s="7">
        <f t="shared" si="55"/>
        <v>0.11162833715855736</v>
      </c>
      <c r="M106" s="7"/>
      <c r="N106" s="7"/>
      <c r="O106" s="7"/>
      <c r="AJ106" s="20"/>
    </row>
    <row r="107" spans="1:59">
      <c r="B107" s="4">
        <v>3</v>
      </c>
      <c r="C107" s="3">
        <f t="shared" si="47"/>
        <v>56</v>
      </c>
      <c r="D107" s="5">
        <f t="shared" si="48"/>
        <v>38.526785714285708</v>
      </c>
      <c r="E107" s="5">
        <f t="shared" si="49"/>
        <v>34</v>
      </c>
      <c r="F107" s="5">
        <f t="shared" si="50"/>
        <v>42.5</v>
      </c>
      <c r="G107" s="6">
        <f t="shared" si="51"/>
        <v>1.722101366610896</v>
      </c>
      <c r="H107" s="6">
        <f t="shared" si="52"/>
        <v>4.4698807198243422</v>
      </c>
      <c r="I107" s="4">
        <v>3</v>
      </c>
      <c r="J107" s="7">
        <f t="shared" si="53"/>
        <v>0.18865438865168138</v>
      </c>
      <c r="K107" s="7">
        <f t="shared" si="54"/>
        <v>0.13437052831288976</v>
      </c>
      <c r="L107" s="7">
        <f t="shared" si="55"/>
        <v>0.23128054132094622</v>
      </c>
      <c r="M107" s="7"/>
      <c r="N107" s="7"/>
      <c r="O107" s="7"/>
      <c r="AJ107" s="20"/>
    </row>
    <row r="108" spans="1:59">
      <c r="B108" s="4">
        <v>4</v>
      </c>
      <c r="C108" s="3">
        <f t="shared" si="47"/>
        <v>54</v>
      </c>
      <c r="D108" s="5">
        <f t="shared" si="48"/>
        <v>59.938888888888897</v>
      </c>
      <c r="E108" s="5">
        <f t="shared" si="49"/>
        <v>54</v>
      </c>
      <c r="F108" s="5">
        <f t="shared" si="50"/>
        <v>65</v>
      </c>
      <c r="G108" s="6">
        <f t="shared" si="51"/>
        <v>2.4159389492057342</v>
      </c>
      <c r="H108" s="6">
        <f t="shared" si="52"/>
        <v>4.0306702276117532</v>
      </c>
      <c r="I108" s="4">
        <v>4</v>
      </c>
      <c r="J108" s="7">
        <f t="shared" si="53"/>
        <v>0.16143871405291499</v>
      </c>
      <c r="K108" s="7">
        <f t="shared" si="54"/>
        <v>0.11612378588182182</v>
      </c>
      <c r="L108" s="7">
        <f t="shared" si="55"/>
        <v>0.19664338270170867</v>
      </c>
      <c r="M108" s="7"/>
      <c r="N108" s="7"/>
      <c r="O108" s="7"/>
      <c r="AJ108" s="20"/>
    </row>
    <row r="109" spans="1:59">
      <c r="B109" s="4">
        <v>5</v>
      </c>
      <c r="C109" s="3">
        <f t="shared" si="47"/>
        <v>53</v>
      </c>
      <c r="D109" s="5">
        <f t="shared" si="48"/>
        <v>41.805660377358492</v>
      </c>
      <c r="E109" s="5">
        <f t="shared" si="49"/>
        <v>37</v>
      </c>
      <c r="F109" s="5">
        <f t="shared" si="50"/>
        <v>45</v>
      </c>
      <c r="G109" s="6">
        <f t="shared" si="51"/>
        <v>1.7610546549789223</v>
      </c>
      <c r="H109" s="6">
        <f t="shared" si="52"/>
        <v>4.2124789779249392</v>
      </c>
      <c r="I109" s="4">
        <v>5</v>
      </c>
      <c r="J109" s="7">
        <f t="shared" si="53"/>
        <v>0.12835328601795881</v>
      </c>
      <c r="K109" s="7">
        <f t="shared" si="54"/>
        <v>7.5319921988792782E-2</v>
      </c>
      <c r="L109" s="7">
        <f t="shared" si="55"/>
        <v>0.16033071169714153</v>
      </c>
      <c r="M109" s="7"/>
      <c r="N109" s="7"/>
      <c r="O109" s="7"/>
      <c r="AJ109" s="20"/>
    </row>
    <row r="110" spans="1:59">
      <c r="B110" s="4">
        <v>6</v>
      </c>
      <c r="C110" s="3">
        <f t="shared" si="47"/>
        <v>56</v>
      </c>
      <c r="D110" s="5">
        <f t="shared" si="48"/>
        <v>49.366071428571431</v>
      </c>
      <c r="E110" s="5">
        <f t="shared" si="49"/>
        <v>45</v>
      </c>
      <c r="F110" s="5">
        <f t="shared" si="50"/>
        <v>55</v>
      </c>
      <c r="G110" s="6">
        <f t="shared" si="51"/>
        <v>2.2185397970667173</v>
      </c>
      <c r="H110" s="6">
        <f t="shared" si="52"/>
        <v>4.4940578273010008</v>
      </c>
      <c r="I110" s="4">
        <v>6</v>
      </c>
      <c r="J110" s="7">
        <f t="shared" si="53"/>
        <v>0.12720540918364764</v>
      </c>
      <c r="K110" s="7">
        <f t="shared" si="54"/>
        <v>8.6989355690436643E-2</v>
      </c>
      <c r="L110" s="7">
        <f t="shared" si="55"/>
        <v>0.1741395314093368</v>
      </c>
      <c r="M110" s="7"/>
      <c r="N110" s="7"/>
      <c r="O110" s="7"/>
      <c r="AJ110" s="20"/>
    </row>
    <row r="111" spans="1:59">
      <c r="B111" s="4">
        <v>14</v>
      </c>
      <c r="C111" s="3">
        <f t="shared" si="47"/>
        <v>56</v>
      </c>
      <c r="D111" s="5">
        <f t="shared" si="48"/>
        <v>46.953571428571422</v>
      </c>
      <c r="E111" s="5">
        <f t="shared" si="49"/>
        <v>43</v>
      </c>
      <c r="F111" s="5">
        <f t="shared" si="50"/>
        <v>52.5</v>
      </c>
      <c r="G111" s="6">
        <f t="shared" si="51"/>
        <v>1.9823736264400811</v>
      </c>
      <c r="H111" s="6">
        <f t="shared" si="52"/>
        <v>4.2219868822029571</v>
      </c>
      <c r="I111" s="4">
        <v>14</v>
      </c>
      <c r="J111" s="7">
        <f t="shared" si="53"/>
        <v>0.12210808156131003</v>
      </c>
      <c r="K111" s="7">
        <f t="shared" si="54"/>
        <v>8.3907905549825745E-2</v>
      </c>
      <c r="L111" s="7">
        <f t="shared" si="55"/>
        <v>0.17059875337619612</v>
      </c>
      <c r="M111" s="7"/>
      <c r="N111" s="7"/>
      <c r="O111" s="7"/>
      <c r="AJ111" s="20"/>
    </row>
    <row r="112" spans="1:59">
      <c r="B112" s="4">
        <v>10</v>
      </c>
      <c r="C112" s="3">
        <f t="shared" si="47"/>
        <v>57</v>
      </c>
      <c r="D112" s="5">
        <f t="shared" si="48"/>
        <v>63.508771929824562</v>
      </c>
      <c r="E112" s="5">
        <f t="shared" si="49"/>
        <v>58</v>
      </c>
      <c r="F112" s="5">
        <f t="shared" si="50"/>
        <v>72</v>
      </c>
      <c r="G112" s="6">
        <f t="shared" si="51"/>
        <v>3.5108139421423137</v>
      </c>
      <c r="H112" s="6">
        <f t="shared" si="52"/>
        <v>5.5280772017157975</v>
      </c>
      <c r="I112" s="4">
        <v>10</v>
      </c>
      <c r="J112" s="7">
        <f t="shared" si="53"/>
        <v>4.0018794936858004E-2</v>
      </c>
      <c r="K112" s="7">
        <f t="shared" si="54"/>
        <v>6.1307363912099788E-4</v>
      </c>
      <c r="L112" s="7">
        <f t="shared" si="55"/>
        <v>9.4517576507452183E-2</v>
      </c>
      <c r="M112" s="7"/>
      <c r="N112" s="7"/>
      <c r="O112" s="7"/>
      <c r="AJ112" s="20"/>
    </row>
    <row r="113" spans="2:36">
      <c r="B113" s="4">
        <v>12</v>
      </c>
      <c r="C113" s="3">
        <f t="shared" si="47"/>
        <v>57</v>
      </c>
      <c r="D113" s="5">
        <f t="shared" si="48"/>
        <v>17.773684210526316</v>
      </c>
      <c r="E113" s="5">
        <f t="shared" si="49"/>
        <v>15</v>
      </c>
      <c r="F113" s="5">
        <f t="shared" si="50"/>
        <v>21</v>
      </c>
      <c r="G113" s="6">
        <f t="shared" si="51"/>
        <v>1.5088460959797667</v>
      </c>
      <c r="H113" s="6">
        <f t="shared" si="52"/>
        <v>8.4892140431197998</v>
      </c>
      <c r="I113" s="4">
        <v>12</v>
      </c>
      <c r="J113" s="7">
        <f t="shared" si="53"/>
        <v>0.20964281859600309</v>
      </c>
      <c r="K113" s="7">
        <f t="shared" si="54"/>
        <v>0.13595661796910186</v>
      </c>
      <c r="L113" s="7">
        <f t="shared" si="55"/>
        <v>0.28208465364733981</v>
      </c>
      <c r="M113" s="7"/>
      <c r="N113" s="7"/>
      <c r="O113" s="7"/>
      <c r="AJ113" s="20"/>
    </row>
    <row r="114" spans="2:36">
      <c r="B114" s="3"/>
      <c r="D114" s="5"/>
      <c r="E114" s="5"/>
      <c r="F114" s="5"/>
      <c r="G114" s="6"/>
      <c r="H114" s="6"/>
      <c r="I114" s="4"/>
      <c r="J114" s="7"/>
      <c r="K114" s="7"/>
      <c r="L114" s="7"/>
      <c r="M114" s="7"/>
      <c r="N114" s="7"/>
      <c r="O114" s="7"/>
      <c r="AJ114" s="20"/>
    </row>
    <row r="115" spans="2:36">
      <c r="B115" s="3"/>
      <c r="D115" s="5"/>
      <c r="E115" s="5"/>
      <c r="F115" s="5"/>
      <c r="G115" s="6"/>
      <c r="H115" s="6"/>
      <c r="I115" s="4"/>
      <c r="J115" s="7"/>
      <c r="K115" s="7"/>
      <c r="L115" s="7"/>
      <c r="M115" s="7"/>
      <c r="N115" s="7"/>
      <c r="O115" s="7"/>
      <c r="AJ115" s="20"/>
    </row>
    <row r="116" spans="2:36">
      <c r="B116" s="3"/>
      <c r="D116" s="5"/>
      <c r="E116" s="5"/>
      <c r="F116" s="5"/>
      <c r="G116" s="6"/>
      <c r="H116" s="6"/>
      <c r="I116" s="4"/>
      <c r="J116" s="7"/>
      <c r="K116" s="7"/>
      <c r="L116" s="7"/>
      <c r="M116" s="7"/>
      <c r="N116" s="7"/>
      <c r="O116" s="7"/>
      <c r="AJ116" s="20"/>
    </row>
  </sheetData>
  <phoneticPr fontId="1"/>
  <pageMargins left="0.78740157499999996" right="0.78740157499999996" top="0.984251969" bottom="0.984251969" header="0.4921259845" footer="0.4921259845"/>
  <pageSetup paperSize="0" orientation="portrait" horizontalDpi="4294967292" verticalDpi="4294967292"/>
  <headerFooter alignWithMargins="0">
    <oddFooter>&amp;L_x000D_&amp;1#&amp;"Calibri"&amp;11&amp;K000000 Classification: Protected 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Christina Barron-Ortiz</cp:lastModifiedBy>
  <dcterms:created xsi:type="dcterms:W3CDTF">1999-02-24T14:54:09Z</dcterms:created>
  <dcterms:modified xsi:type="dcterms:W3CDTF">2025-08-30T19:20:30Z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2025-05-15T23:30:41Z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54ff28e9-5983-4a38-a297-0704a2017862</vt:lpwstr>
  </property>
  <property fmtid="{D5CDD505-2E9C-101B-9397-08002B2CF9AE}" pid="8" name="MSIP_Label_abf2ea38-542c-4b75-bd7d-582ec36a519f_ContentBits">
    <vt:lpwstr>2</vt:lpwstr>
  </property>
</Properties>
</file>